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 tabRatio="663"/>
  </bookViews>
  <sheets>
    <sheet name="LIETUVA" sheetId="12" r:id="rId1"/>
    <sheet name="Vilniaus apsk" sheetId="4" r:id="rId2"/>
    <sheet name="Kauno apsk " sheetId="3" r:id="rId3"/>
    <sheet name="Klaipėdos apsk" sheetId="5" r:id="rId4"/>
    <sheet name="Panevėžio apskr" sheetId="7" r:id="rId5"/>
    <sheet name="Šiaulių apskr" sheetId="6" r:id="rId6"/>
    <sheet name="Marijampolės apskr" sheetId="1" r:id="rId7"/>
    <sheet name="Alytaus apskr" sheetId="8" r:id="rId8"/>
    <sheet name="Taurages apskr" sheetId="2" r:id="rId9"/>
    <sheet name="Utenos apsk" sheetId="9" r:id="rId10"/>
    <sheet name="Telšių apskr" sheetId="10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45621"/>
</workbook>
</file>

<file path=xl/calcChain.xml><?xml version="1.0" encoding="utf-8"?>
<calcChain xmlns="http://schemas.openxmlformats.org/spreadsheetml/2006/main">
  <c r="E155" i="3" l="1"/>
  <c r="F155" i="3"/>
  <c r="G155" i="3"/>
  <c r="H155" i="3"/>
  <c r="D155" i="3"/>
  <c r="E143" i="3"/>
  <c r="F143" i="3"/>
  <c r="G143" i="3"/>
  <c r="H143" i="3"/>
  <c r="D143" i="3"/>
  <c r="E133" i="3"/>
  <c r="F133" i="3"/>
  <c r="G133" i="3"/>
  <c r="H133" i="3"/>
  <c r="D133" i="3"/>
  <c r="E121" i="3"/>
  <c r="F121" i="3"/>
  <c r="G121" i="3"/>
  <c r="H121" i="3"/>
  <c r="D121" i="3"/>
  <c r="E89" i="3"/>
  <c r="F89" i="3"/>
  <c r="G89" i="3"/>
  <c r="H89" i="3"/>
  <c r="D89" i="3"/>
  <c r="E77" i="3"/>
  <c r="F77" i="3"/>
  <c r="G77" i="3"/>
  <c r="H77" i="3"/>
  <c r="D77" i="3"/>
  <c r="E67" i="3"/>
  <c r="F67" i="3"/>
  <c r="G67" i="3"/>
  <c r="H67" i="3"/>
  <c r="D67" i="3"/>
  <c r="E55" i="3"/>
  <c r="F55" i="3"/>
  <c r="G55" i="3"/>
  <c r="H55" i="3"/>
  <c r="D55" i="3"/>
  <c r="E45" i="3"/>
  <c r="F45" i="3"/>
  <c r="G45" i="3"/>
  <c r="H45" i="3"/>
  <c r="D45" i="3"/>
  <c r="E33" i="3"/>
  <c r="F33" i="3"/>
  <c r="G33" i="3"/>
  <c r="H33" i="3"/>
  <c r="D33" i="3"/>
  <c r="E114" i="2" l="1"/>
  <c r="F114" i="2"/>
  <c r="G114" i="2"/>
  <c r="H114" i="2"/>
  <c r="D114" i="2"/>
  <c r="E102" i="2"/>
  <c r="F102" i="2"/>
  <c r="G102" i="2"/>
  <c r="H102" i="2"/>
  <c r="D102" i="2"/>
  <c r="E91" i="2"/>
  <c r="F91" i="2"/>
  <c r="G91" i="2"/>
  <c r="H91" i="2"/>
  <c r="D91" i="2"/>
  <c r="E79" i="2"/>
  <c r="F79" i="2"/>
  <c r="G79" i="2"/>
  <c r="H79" i="2"/>
  <c r="D79" i="2"/>
  <c r="D33" i="2"/>
  <c r="D45" i="2" s="1"/>
  <c r="E33" i="2"/>
  <c r="F33" i="2"/>
  <c r="G33" i="2"/>
  <c r="E45" i="2"/>
  <c r="F45" i="2"/>
  <c r="G45" i="2"/>
  <c r="D11" i="3" l="1"/>
  <c r="D10" i="3"/>
  <c r="D4" i="3"/>
  <c r="E205" i="4"/>
  <c r="E182" i="4"/>
  <c r="E160" i="4"/>
  <c r="E137" i="4"/>
  <c r="E114" i="4"/>
  <c r="E91" i="4"/>
  <c r="E68" i="4"/>
  <c r="E45" i="4"/>
  <c r="E125" i="4"/>
  <c r="E102" i="4"/>
  <c r="E79" i="4"/>
  <c r="E56" i="4"/>
  <c r="E33" i="4"/>
  <c r="E4" i="4"/>
  <c r="F4" i="4"/>
  <c r="H5" i="4"/>
  <c r="H6" i="4"/>
  <c r="H7" i="4"/>
  <c r="H8" i="4"/>
  <c r="H9" i="4"/>
  <c r="H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H21" i="4" s="1"/>
  <c r="F22" i="4"/>
  <c r="E11" i="4"/>
  <c r="E12" i="4"/>
  <c r="E13" i="4"/>
  <c r="E14" i="4"/>
  <c r="E15" i="4"/>
  <c r="E16" i="4"/>
  <c r="E17" i="4"/>
  <c r="E18" i="4"/>
  <c r="E19" i="4"/>
  <c r="E20" i="4"/>
  <c r="E21" i="4"/>
  <c r="E9" i="4"/>
  <c r="E6" i="4"/>
  <c r="E7" i="4"/>
  <c r="E8" i="4"/>
  <c r="E5" i="4"/>
  <c r="E22" i="4" l="1"/>
  <c r="H22" i="4" s="1"/>
  <c r="E10" i="4"/>
  <c r="H10" i="4" s="1"/>
  <c r="N3" i="12" l="1"/>
  <c r="N9" i="12"/>
  <c r="H50" i="9"/>
  <c r="H66" i="5"/>
  <c r="H28" i="5"/>
  <c r="H27" i="3"/>
  <c r="H27" i="4"/>
  <c r="H166" i="8" l="1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65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42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19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96" i="8"/>
  <c r="H76" i="8"/>
  <c r="H77" i="8"/>
  <c r="H80" i="8"/>
  <c r="H81" i="8"/>
  <c r="H84" i="8"/>
  <c r="H85" i="8"/>
  <c r="H88" i="8"/>
  <c r="H89" i="8"/>
  <c r="H73" i="8"/>
  <c r="G90" i="8"/>
  <c r="H90" i="8" s="1"/>
  <c r="G89" i="8"/>
  <c r="G20" i="8" s="1"/>
  <c r="G88" i="8"/>
  <c r="G19" i="8" s="1"/>
  <c r="G87" i="8"/>
  <c r="G18" i="8" s="1"/>
  <c r="G86" i="8"/>
  <c r="H86" i="8" s="1"/>
  <c r="G85" i="8"/>
  <c r="G16" i="8" s="1"/>
  <c r="G84" i="8"/>
  <c r="G15" i="8" s="1"/>
  <c r="G83" i="8"/>
  <c r="G14" i="8" s="1"/>
  <c r="G82" i="8"/>
  <c r="H82" i="8" s="1"/>
  <c r="G81" i="8"/>
  <c r="G12" i="8" s="1"/>
  <c r="G80" i="8"/>
  <c r="G11" i="8" s="1"/>
  <c r="G79" i="8"/>
  <c r="G78" i="8"/>
  <c r="H78" i="8" s="1"/>
  <c r="G77" i="8"/>
  <c r="G8" i="8" s="1"/>
  <c r="G76" i="8"/>
  <c r="G7" i="8" s="1"/>
  <c r="G75" i="8"/>
  <c r="G6" i="8" s="1"/>
  <c r="G74" i="8"/>
  <c r="H74" i="8" s="1"/>
  <c r="G73" i="8"/>
  <c r="G4" i="8" s="1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50" i="8"/>
  <c r="G5" i="8" l="1"/>
  <c r="G21" i="8"/>
  <c r="G13" i="8"/>
  <c r="G91" i="8"/>
  <c r="H87" i="8"/>
  <c r="H83" i="8"/>
  <c r="H79" i="8"/>
  <c r="H75" i="8"/>
  <c r="G17" i="8"/>
  <c r="G9" i="8"/>
  <c r="G10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27" i="8"/>
  <c r="G22" i="8" l="1"/>
  <c r="H91" i="8"/>
  <c r="N6" i="12"/>
  <c r="N8" i="12"/>
  <c r="G9" i="5" l="1"/>
  <c r="G20" i="5"/>
  <c r="G21" i="5"/>
  <c r="G22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4" i="5"/>
  <c r="H205" i="4" l="1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42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19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96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73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50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42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19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96" i="9"/>
  <c r="H80" i="9"/>
  <c r="H81" i="9"/>
  <c r="H82" i="9"/>
  <c r="H83" i="9"/>
  <c r="H84" i="9"/>
  <c r="H85" i="9"/>
  <c r="H86" i="9"/>
  <c r="H87" i="9"/>
  <c r="H88" i="9"/>
  <c r="H89" i="9"/>
  <c r="H90" i="9"/>
  <c r="H91" i="9"/>
  <c r="H73" i="9"/>
  <c r="H74" i="9"/>
  <c r="H75" i="9"/>
  <c r="H76" i="9"/>
  <c r="H77" i="9"/>
  <c r="H78" i="9"/>
  <c r="H79" i="9"/>
  <c r="H57" i="9"/>
  <c r="H58" i="9"/>
  <c r="H59" i="9"/>
  <c r="H60" i="9"/>
  <c r="H61" i="9"/>
  <c r="H62" i="9"/>
  <c r="H63" i="9"/>
  <c r="H64" i="9"/>
  <c r="H65" i="9"/>
  <c r="H66" i="9"/>
  <c r="H67" i="9"/>
  <c r="H68" i="9"/>
  <c r="H51" i="9"/>
  <c r="H52" i="9"/>
  <c r="H53" i="9"/>
  <c r="H54" i="9"/>
  <c r="H55" i="9"/>
  <c r="H56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27" i="9"/>
  <c r="F123" i="6"/>
  <c r="E169" i="6"/>
  <c r="D169" i="6"/>
  <c r="H118" i="1"/>
  <c r="H119" i="1"/>
  <c r="H120" i="1"/>
  <c r="H121" i="1"/>
  <c r="H122" i="1"/>
  <c r="H123" i="1"/>
  <c r="H125" i="1"/>
  <c r="H126" i="1"/>
  <c r="H127" i="1"/>
  <c r="H128" i="1"/>
  <c r="H129" i="1"/>
  <c r="H130" i="1"/>
  <c r="H131" i="1"/>
  <c r="H132" i="1"/>
  <c r="H134" i="1"/>
  <c r="H117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2" i="1"/>
  <c r="H95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73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50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28" i="1"/>
  <c r="H51" i="5"/>
  <c r="H54" i="5"/>
  <c r="H137" i="8"/>
  <c r="N4" i="12" l="1"/>
  <c r="N5" i="12"/>
  <c r="N7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D21" i="10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4" i="3"/>
  <c r="G159" i="5" l="1"/>
  <c r="H159" i="5" s="1"/>
  <c r="G160" i="5"/>
  <c r="H160" i="5" s="1"/>
  <c r="H161" i="5"/>
  <c r="G162" i="5"/>
  <c r="H162" i="5" s="1"/>
  <c r="G163" i="5"/>
  <c r="H163" i="5" s="1"/>
  <c r="G165" i="5"/>
  <c r="H165" i="5" s="1"/>
  <c r="G166" i="5"/>
  <c r="H166" i="5" s="1"/>
  <c r="G167" i="5"/>
  <c r="H167" i="5" s="1"/>
  <c r="G168" i="5"/>
  <c r="H168" i="5" s="1"/>
  <c r="G169" i="5"/>
  <c r="H169" i="5" s="1"/>
  <c r="G170" i="5"/>
  <c r="H170" i="5" s="1"/>
  <c r="G171" i="5"/>
  <c r="H171" i="5" s="1"/>
  <c r="G172" i="5"/>
  <c r="H172" i="5" s="1"/>
  <c r="H173" i="5"/>
  <c r="G174" i="5"/>
  <c r="H174" i="5" s="1"/>
  <c r="H176" i="5"/>
  <c r="H177" i="5"/>
  <c r="H164" i="5"/>
  <c r="H175" i="5"/>
  <c r="G137" i="5"/>
  <c r="H137" i="5" s="1"/>
  <c r="G139" i="5"/>
  <c r="G140" i="5"/>
  <c r="G141" i="5"/>
  <c r="G143" i="5"/>
  <c r="G144" i="5"/>
  <c r="G145" i="5"/>
  <c r="G146" i="5"/>
  <c r="G147" i="5"/>
  <c r="G148" i="5"/>
  <c r="G149" i="5"/>
  <c r="G151" i="5"/>
  <c r="G152" i="5"/>
  <c r="G115" i="5"/>
  <c r="H115" i="5" s="1"/>
  <c r="G116" i="5"/>
  <c r="G118" i="5"/>
  <c r="G119" i="5"/>
  <c r="G121" i="5"/>
  <c r="G122" i="5"/>
  <c r="G123" i="5"/>
  <c r="G124" i="5"/>
  <c r="G125" i="5"/>
  <c r="G126" i="5"/>
  <c r="G127" i="5"/>
  <c r="G128" i="5"/>
  <c r="G129" i="5"/>
  <c r="G130" i="5"/>
  <c r="G93" i="5"/>
  <c r="H93" i="5" s="1"/>
  <c r="G94" i="5"/>
  <c r="G95" i="5"/>
  <c r="G96" i="5"/>
  <c r="G97" i="5"/>
  <c r="G99" i="5"/>
  <c r="G100" i="5"/>
  <c r="G101" i="5"/>
  <c r="G102" i="5"/>
  <c r="G103" i="5"/>
  <c r="G104" i="5"/>
  <c r="G105" i="5"/>
  <c r="G106" i="5"/>
  <c r="G107" i="5"/>
  <c r="G108" i="5"/>
  <c r="G71" i="5"/>
  <c r="H71" i="5" s="1"/>
  <c r="G73" i="5"/>
  <c r="G74" i="5"/>
  <c r="G75" i="5"/>
  <c r="G77" i="5"/>
  <c r="G78" i="5"/>
  <c r="G79" i="5"/>
  <c r="G80" i="5"/>
  <c r="G81" i="5"/>
  <c r="G82" i="5"/>
  <c r="G83" i="5"/>
  <c r="G85" i="5"/>
  <c r="G86" i="5"/>
  <c r="G49" i="5"/>
  <c r="H49" i="5" s="1"/>
  <c r="G50" i="5"/>
  <c r="G52" i="5"/>
  <c r="H52" i="5" s="1"/>
  <c r="G53" i="5"/>
  <c r="H53" i="5" s="1"/>
  <c r="G55" i="5"/>
  <c r="H55" i="5" s="1"/>
  <c r="G56" i="5"/>
  <c r="H56" i="5" s="1"/>
  <c r="G57" i="5"/>
  <c r="H57" i="5" s="1"/>
  <c r="G58" i="5"/>
  <c r="H58" i="5" s="1"/>
  <c r="G59" i="5"/>
  <c r="H59" i="5" s="1"/>
  <c r="G60" i="5"/>
  <c r="H60" i="5" s="1"/>
  <c r="G61" i="5"/>
  <c r="H61" i="5" s="1"/>
  <c r="G62" i="5"/>
  <c r="H62" i="5" s="1"/>
  <c r="H63" i="5"/>
  <c r="G64" i="5"/>
  <c r="H64" i="5" s="1"/>
  <c r="H65" i="5"/>
  <c r="H67" i="5"/>
  <c r="G27" i="5"/>
  <c r="H27" i="5" s="1"/>
  <c r="G29" i="5"/>
  <c r="G30" i="5"/>
  <c r="G31" i="5"/>
  <c r="H32" i="5"/>
  <c r="G33" i="5"/>
  <c r="G34" i="5"/>
  <c r="G35" i="5"/>
  <c r="G36" i="5"/>
  <c r="G37" i="5"/>
  <c r="G38" i="5"/>
  <c r="G39" i="5"/>
  <c r="G40" i="5"/>
  <c r="G41" i="5"/>
  <c r="G42" i="5"/>
  <c r="H43" i="5"/>
  <c r="H44" i="5"/>
  <c r="H29" i="5"/>
  <c r="H30" i="5"/>
  <c r="H45" i="5"/>
  <c r="G18" i="5" l="1"/>
  <c r="G14" i="5"/>
  <c r="G10" i="5"/>
  <c r="G19" i="5"/>
  <c r="G15" i="5"/>
  <c r="G11" i="5"/>
  <c r="G7" i="5"/>
  <c r="H38" i="5"/>
  <c r="H37" i="5"/>
  <c r="G6" i="5"/>
  <c r="H42" i="5"/>
  <c r="H34" i="5"/>
  <c r="H40" i="5"/>
  <c r="G17" i="5"/>
  <c r="H36" i="5"/>
  <c r="G13" i="5"/>
  <c r="H41" i="5"/>
  <c r="H33" i="5"/>
  <c r="H39" i="5"/>
  <c r="G16" i="5"/>
  <c r="H35" i="5"/>
  <c r="G12" i="5"/>
  <c r="H31" i="5"/>
  <c r="G8" i="5"/>
  <c r="G4" i="5"/>
  <c r="H50" i="5"/>
  <c r="G5" i="5"/>
  <c r="G5" i="1"/>
  <c r="G6" i="1"/>
  <c r="G7" i="1"/>
  <c r="G8" i="1"/>
  <c r="G9" i="1"/>
  <c r="G10" i="1"/>
  <c r="G12" i="1"/>
  <c r="G13" i="1"/>
  <c r="G14" i="1"/>
  <c r="G15" i="1"/>
  <c r="G16" i="1"/>
  <c r="G17" i="1"/>
  <c r="G18" i="1"/>
  <c r="G21" i="1"/>
  <c r="G4" i="1" l="1"/>
  <c r="G133" i="1"/>
  <c r="G124" i="1"/>
  <c r="G11" i="1" l="1"/>
  <c r="H124" i="1"/>
  <c r="G135" i="1"/>
  <c r="H135" i="1" s="1"/>
  <c r="H133" i="1"/>
  <c r="G111" i="1"/>
  <c r="G110" i="1"/>
  <c r="G20" i="1" l="1"/>
  <c r="H111" i="1"/>
  <c r="G19" i="1"/>
  <c r="H110" i="1"/>
  <c r="G113" i="1"/>
  <c r="H113" i="1" s="1"/>
  <c r="G91" i="1"/>
  <c r="G22" i="1" l="1"/>
  <c r="H91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G146" i="6" l="1"/>
  <c r="G169" i="6"/>
  <c r="H11" i="4" l="1"/>
  <c r="H13" i="4"/>
  <c r="H14" i="4"/>
  <c r="H15" i="4"/>
  <c r="H17" i="4"/>
  <c r="H18" i="4"/>
  <c r="H19" i="4"/>
  <c r="H20" i="4" l="1"/>
  <c r="H12" i="4"/>
  <c r="H16" i="4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4" i="2"/>
  <c r="F4" i="2"/>
  <c r="G123" i="6"/>
  <c r="G100" i="6"/>
  <c r="G77" i="6"/>
  <c r="G55" i="6"/>
  <c r="G33" i="6"/>
  <c r="F5" i="6"/>
  <c r="G5" i="6"/>
  <c r="F6" i="6"/>
  <c r="G6" i="6"/>
  <c r="F7" i="6"/>
  <c r="G7" i="6"/>
  <c r="F8" i="6"/>
  <c r="G8" i="6"/>
  <c r="F9" i="6"/>
  <c r="G9" i="6"/>
  <c r="F11" i="6"/>
  <c r="G11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G4" i="6"/>
  <c r="G10" i="6" l="1"/>
  <c r="F169" i="6" l="1"/>
  <c r="H169" i="6" s="1"/>
  <c r="F146" i="6"/>
  <c r="E146" i="6"/>
  <c r="D146" i="6"/>
  <c r="E123" i="6"/>
  <c r="D123" i="6"/>
  <c r="F100" i="6"/>
  <c r="E100" i="6"/>
  <c r="D100" i="6"/>
  <c r="F77" i="6"/>
  <c r="E77" i="6"/>
  <c r="D77" i="6"/>
  <c r="F55" i="6"/>
  <c r="E55" i="6"/>
  <c r="D55" i="6"/>
  <c r="F33" i="6"/>
  <c r="F10" i="6" s="1"/>
  <c r="E33" i="6"/>
  <c r="D33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8" i="6"/>
  <c r="H167" i="6"/>
  <c r="H166" i="6"/>
  <c r="H165" i="6"/>
  <c r="H164" i="6"/>
  <c r="H163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5" i="6"/>
  <c r="H144" i="6"/>
  <c r="H143" i="6"/>
  <c r="H142" i="6"/>
  <c r="H141" i="6"/>
  <c r="H140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2" i="6"/>
  <c r="H121" i="6"/>
  <c r="H120" i="6"/>
  <c r="H119" i="6"/>
  <c r="H118" i="6"/>
  <c r="H117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99" i="6"/>
  <c r="H98" i="6"/>
  <c r="H97" i="6"/>
  <c r="H96" i="6"/>
  <c r="H95" i="6"/>
  <c r="H94" i="6"/>
  <c r="H89" i="6"/>
  <c r="H88" i="6"/>
  <c r="H87" i="6"/>
  <c r="H86" i="6"/>
  <c r="H85" i="6"/>
  <c r="H84" i="6"/>
  <c r="H83" i="6"/>
  <c r="H82" i="6"/>
  <c r="H81" i="6"/>
  <c r="H80" i="6"/>
  <c r="H79" i="6"/>
  <c r="H78" i="6"/>
  <c r="H76" i="6"/>
  <c r="H75" i="6"/>
  <c r="H74" i="6"/>
  <c r="H73" i="6"/>
  <c r="H72" i="6"/>
  <c r="H71" i="6"/>
  <c r="H67" i="6"/>
  <c r="H66" i="6"/>
  <c r="H65" i="6"/>
  <c r="H64" i="6"/>
  <c r="H63" i="6"/>
  <c r="H62" i="6"/>
  <c r="H61" i="6"/>
  <c r="H60" i="6"/>
  <c r="H59" i="6"/>
  <c r="H58" i="6"/>
  <c r="H57" i="6"/>
  <c r="H56" i="6"/>
  <c r="H54" i="6"/>
  <c r="H53" i="6"/>
  <c r="H52" i="6"/>
  <c r="H51" i="6"/>
  <c r="H50" i="6"/>
  <c r="H49" i="6"/>
  <c r="H45" i="6"/>
  <c r="H44" i="6"/>
  <c r="H43" i="6"/>
  <c r="H42" i="6"/>
  <c r="H41" i="6"/>
  <c r="H40" i="6"/>
  <c r="H39" i="6"/>
  <c r="H38" i="6"/>
  <c r="H37" i="6"/>
  <c r="H36" i="6"/>
  <c r="H35" i="6"/>
  <c r="H34" i="6"/>
  <c r="H32" i="6"/>
  <c r="H31" i="6"/>
  <c r="H30" i="6"/>
  <c r="H29" i="6"/>
  <c r="H28" i="6"/>
  <c r="H27" i="6"/>
  <c r="E22" i="6"/>
  <c r="D22" i="6"/>
  <c r="H22" i="6" s="1"/>
  <c r="E21" i="6"/>
  <c r="D21" i="6"/>
  <c r="E20" i="6"/>
  <c r="D20" i="6"/>
  <c r="E19" i="6"/>
  <c r="D19" i="6"/>
  <c r="E18" i="6"/>
  <c r="D18" i="6"/>
  <c r="H18" i="6" s="1"/>
  <c r="E17" i="6"/>
  <c r="D17" i="6"/>
  <c r="E16" i="6"/>
  <c r="D16" i="6"/>
  <c r="H16" i="6" s="1"/>
  <c r="E15" i="6"/>
  <c r="D15" i="6"/>
  <c r="E14" i="6"/>
  <c r="D14" i="6"/>
  <c r="H14" i="6" s="1"/>
  <c r="E13" i="6"/>
  <c r="D13" i="6"/>
  <c r="E12" i="6"/>
  <c r="D12" i="6"/>
  <c r="H12" i="6" s="1"/>
  <c r="E11" i="6"/>
  <c r="D11" i="6"/>
  <c r="E9" i="6"/>
  <c r="D9" i="6"/>
  <c r="H9" i="6" s="1"/>
  <c r="E8" i="6"/>
  <c r="D8" i="6"/>
  <c r="E7" i="6"/>
  <c r="D7" i="6"/>
  <c r="H7" i="6" s="1"/>
  <c r="E6" i="6"/>
  <c r="D6" i="6"/>
  <c r="E5" i="6"/>
  <c r="D5" i="6"/>
  <c r="H5" i="6" s="1"/>
  <c r="F4" i="6"/>
  <c r="E4" i="6"/>
  <c r="D4" i="6"/>
  <c r="H19" i="6" l="1"/>
  <c r="H21" i="6"/>
  <c r="H33" i="6"/>
  <c r="H20" i="6"/>
  <c r="H6" i="6"/>
  <c r="H8" i="6"/>
  <c r="H11" i="6"/>
  <c r="H13" i="6"/>
  <c r="H15" i="6"/>
  <c r="H17" i="6"/>
  <c r="H55" i="6"/>
  <c r="H146" i="6"/>
  <c r="H123" i="6"/>
  <c r="E10" i="6"/>
  <c r="H100" i="6"/>
  <c r="H77" i="6"/>
  <c r="D10" i="6"/>
  <c r="H4" i="6"/>
  <c r="H10" i="6" l="1"/>
  <c r="F4" i="8"/>
  <c r="G7" i="10" l="1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6" i="10"/>
  <c r="G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6" i="10"/>
  <c r="D6" i="10"/>
  <c r="H6" i="10" s="1"/>
  <c r="H21" i="10" l="1"/>
  <c r="D7" i="10"/>
  <c r="H7" i="10" s="1"/>
  <c r="D8" i="10"/>
  <c r="H8" i="10" s="1"/>
  <c r="D9" i="10"/>
  <c r="H9" i="10" s="1"/>
  <c r="D10" i="10"/>
  <c r="H10" i="10" s="1"/>
  <c r="D11" i="10"/>
  <c r="H11" i="10" s="1"/>
  <c r="D13" i="10"/>
  <c r="H13" i="10" s="1"/>
  <c r="D14" i="10"/>
  <c r="H14" i="10" s="1"/>
  <c r="D15" i="10"/>
  <c r="H15" i="10" s="1"/>
  <c r="D16" i="10"/>
  <c r="H16" i="10" s="1"/>
  <c r="D17" i="10"/>
  <c r="H17" i="10" s="1"/>
  <c r="D18" i="10"/>
  <c r="H18" i="10" s="1"/>
  <c r="D19" i="10"/>
  <c r="H19" i="10" s="1"/>
  <c r="D20" i="10"/>
  <c r="H20" i="10" s="1"/>
  <c r="D22" i="10"/>
  <c r="H22" i="10" s="1"/>
  <c r="D23" i="10"/>
  <c r="H23" i="10" s="1"/>
  <c r="D24" i="10"/>
  <c r="H24" i="10" s="1"/>
  <c r="H114" i="10"/>
  <c r="H113" i="10"/>
  <c r="H116" i="10"/>
  <c r="H115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3" i="10" l="1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0" i="10" l="1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D35" i="10" l="1"/>
  <c r="D12" i="10" s="1"/>
  <c r="H12" i="10" s="1"/>
  <c r="H47" i="10" l="1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E4" i="3"/>
  <c r="H4" i="3" s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F22" i="3"/>
  <c r="E22" i="3"/>
  <c r="D21" i="3"/>
  <c r="D5" i="3"/>
  <c r="D6" i="3"/>
  <c r="D7" i="3"/>
  <c r="D8" i="3"/>
  <c r="D9" i="3"/>
  <c r="D12" i="3"/>
  <c r="D13" i="3"/>
  <c r="D14" i="3"/>
  <c r="D15" i="3"/>
  <c r="D16" i="3"/>
  <c r="D17" i="3"/>
  <c r="D18" i="3"/>
  <c r="D19" i="3"/>
  <c r="D20" i="3"/>
  <c r="H10" i="3" l="1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D5" i="9"/>
  <c r="D6" i="9"/>
  <c r="H6" i="9" s="1"/>
  <c r="D7" i="9"/>
  <c r="H7" i="9" s="1"/>
  <c r="D8" i="9"/>
  <c r="D9" i="9"/>
  <c r="D10" i="9"/>
  <c r="H10" i="9" s="1"/>
  <c r="D11" i="9"/>
  <c r="H11" i="9" s="1"/>
  <c r="D12" i="9"/>
  <c r="D13" i="9"/>
  <c r="D14" i="9"/>
  <c r="H14" i="9" s="1"/>
  <c r="D15" i="9"/>
  <c r="H15" i="9" s="1"/>
  <c r="D16" i="9"/>
  <c r="D17" i="9"/>
  <c r="D18" i="9"/>
  <c r="H18" i="9" s="1"/>
  <c r="D19" i="9"/>
  <c r="H19" i="9" s="1"/>
  <c r="D20" i="9"/>
  <c r="D21" i="9"/>
  <c r="E4" i="9"/>
  <c r="D22" i="9"/>
  <c r="H22" i="9" s="1"/>
  <c r="D4" i="9"/>
  <c r="H4" i="9" l="1"/>
  <c r="H21" i="9"/>
  <c r="H17" i="9"/>
  <c r="H13" i="9"/>
  <c r="H9" i="9"/>
  <c r="H5" i="9"/>
  <c r="H20" i="9"/>
  <c r="H16" i="9"/>
  <c r="H12" i="9"/>
  <c r="H8" i="9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4" i="8"/>
  <c r="D5" i="8"/>
  <c r="H5" i="8" s="1"/>
  <c r="D6" i="8"/>
  <c r="D7" i="8"/>
  <c r="D8" i="8"/>
  <c r="D9" i="8"/>
  <c r="H9" i="8" s="1"/>
  <c r="D10" i="8"/>
  <c r="D11" i="8"/>
  <c r="D12" i="8"/>
  <c r="D13" i="8"/>
  <c r="H13" i="8" s="1"/>
  <c r="D14" i="8"/>
  <c r="D15" i="8"/>
  <c r="D16" i="8"/>
  <c r="D17" i="8"/>
  <c r="H17" i="8" s="1"/>
  <c r="D18" i="8"/>
  <c r="D19" i="8"/>
  <c r="D20" i="8"/>
  <c r="D21" i="8"/>
  <c r="H21" i="8" s="1"/>
  <c r="D22" i="8"/>
  <c r="D4" i="8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4" i="7"/>
  <c r="D5" i="7"/>
  <c r="D10" i="7"/>
  <c r="H10" i="7" s="1"/>
  <c r="D6" i="7"/>
  <c r="D7" i="7"/>
  <c r="D8" i="7"/>
  <c r="H8" i="7" s="1"/>
  <c r="D9" i="7"/>
  <c r="H9" i="7" s="1"/>
  <c r="D11" i="7"/>
  <c r="D12" i="7"/>
  <c r="D13" i="7"/>
  <c r="D14" i="7"/>
  <c r="H14" i="7" s="1"/>
  <c r="D15" i="7"/>
  <c r="D16" i="7"/>
  <c r="D17" i="7"/>
  <c r="D18" i="7"/>
  <c r="H18" i="7" s="1"/>
  <c r="D19" i="7"/>
  <c r="D20" i="7"/>
  <c r="D21" i="7"/>
  <c r="D22" i="7"/>
  <c r="H22" i="7" s="1"/>
  <c r="F4" i="7"/>
  <c r="D4" i="7"/>
  <c r="H4" i="7" s="1"/>
  <c r="H21" i="7" l="1"/>
  <c r="H13" i="7"/>
  <c r="H5" i="7"/>
  <c r="H20" i="8"/>
  <c r="H12" i="8"/>
  <c r="H20" i="7"/>
  <c r="H16" i="7"/>
  <c r="H12" i="7"/>
  <c r="H7" i="7"/>
  <c r="H4" i="8"/>
  <c r="H19" i="8"/>
  <c r="H15" i="8"/>
  <c r="H11" i="8"/>
  <c r="H7" i="8"/>
  <c r="H17" i="7"/>
  <c r="H16" i="8"/>
  <c r="H8" i="8"/>
  <c r="H19" i="7"/>
  <c r="H15" i="7"/>
  <c r="H11" i="7"/>
  <c r="H6" i="7"/>
  <c r="H22" i="8"/>
  <c r="H18" i="8"/>
  <c r="H14" i="8"/>
  <c r="H10" i="8"/>
  <c r="H6" i="8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36" i="7" l="1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4" i="7" l="1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27" i="7" l="1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F5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4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154" i="3"/>
  <c r="H153" i="3"/>
  <c r="H152" i="3"/>
  <c r="H151" i="3"/>
  <c r="H150" i="3"/>
  <c r="H149" i="3"/>
  <c r="H148" i="3"/>
  <c r="H147" i="3"/>
  <c r="H146" i="3"/>
  <c r="H145" i="3"/>
  <c r="H144" i="3"/>
  <c r="H142" i="3"/>
  <c r="H141" i="3"/>
  <c r="H140" i="3"/>
  <c r="H139" i="3"/>
  <c r="H138" i="3"/>
  <c r="H137" i="3"/>
  <c r="H132" i="3"/>
  <c r="H131" i="3"/>
  <c r="H130" i="3"/>
  <c r="H129" i="3"/>
  <c r="H128" i="3"/>
  <c r="H127" i="3"/>
  <c r="H126" i="3"/>
  <c r="H125" i="3"/>
  <c r="H124" i="3"/>
  <c r="H123" i="3"/>
  <c r="H122" i="3"/>
  <c r="H120" i="3"/>
  <c r="H119" i="3"/>
  <c r="H118" i="3"/>
  <c r="H117" i="3"/>
  <c r="H116" i="3"/>
  <c r="H115" i="3"/>
  <c r="H110" i="3"/>
  <c r="H109" i="3"/>
  <c r="H108" i="3"/>
  <c r="H107" i="3"/>
  <c r="H106" i="3"/>
  <c r="H105" i="3"/>
  <c r="H104" i="3"/>
  <c r="H103" i="3"/>
  <c r="H102" i="3"/>
  <c r="H101" i="3"/>
  <c r="H100" i="3"/>
  <c r="H98" i="3"/>
  <c r="H97" i="3"/>
  <c r="H96" i="3"/>
  <c r="H95" i="3"/>
  <c r="H94" i="3"/>
  <c r="H93" i="3"/>
  <c r="H88" i="3"/>
  <c r="H87" i="3"/>
  <c r="H86" i="3"/>
  <c r="H85" i="3"/>
  <c r="H84" i="3"/>
  <c r="H83" i="3"/>
  <c r="H82" i="3"/>
  <c r="H81" i="3"/>
  <c r="H80" i="3"/>
  <c r="H79" i="3"/>
  <c r="H78" i="3"/>
  <c r="H76" i="3"/>
  <c r="H75" i="3"/>
  <c r="H74" i="3"/>
  <c r="H73" i="3"/>
  <c r="H72" i="3"/>
  <c r="H71" i="3"/>
  <c r="H66" i="3"/>
  <c r="H65" i="3"/>
  <c r="H64" i="3"/>
  <c r="H63" i="3"/>
  <c r="H62" i="3"/>
  <c r="H61" i="3"/>
  <c r="H60" i="3"/>
  <c r="H59" i="3"/>
  <c r="H58" i="3"/>
  <c r="H57" i="3"/>
  <c r="H56" i="3"/>
  <c r="H54" i="3"/>
  <c r="H53" i="3"/>
  <c r="H52" i="3"/>
  <c r="H51" i="3"/>
  <c r="H50" i="3"/>
  <c r="H49" i="3"/>
  <c r="H44" i="3"/>
  <c r="H43" i="3"/>
  <c r="H42" i="3"/>
  <c r="H41" i="3"/>
  <c r="H40" i="3"/>
  <c r="H39" i="3"/>
  <c r="H38" i="3"/>
  <c r="H37" i="3"/>
  <c r="H36" i="3"/>
  <c r="H35" i="3"/>
  <c r="H34" i="3"/>
  <c r="H32" i="3"/>
  <c r="H31" i="3"/>
  <c r="H30" i="3"/>
  <c r="H29" i="3"/>
  <c r="H28" i="3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4" i="1"/>
  <c r="H4" i="1" s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E5" i="2"/>
  <c r="E6" i="2"/>
  <c r="E7" i="2"/>
  <c r="H7" i="2" s="1"/>
  <c r="E8" i="2"/>
  <c r="E9" i="2"/>
  <c r="E10" i="2"/>
  <c r="E11" i="2"/>
  <c r="H11" i="2" s="1"/>
  <c r="E12" i="2"/>
  <c r="E13" i="2"/>
  <c r="E14" i="2"/>
  <c r="E15" i="2"/>
  <c r="H15" i="2" s="1"/>
  <c r="E16" i="2"/>
  <c r="E17" i="2"/>
  <c r="E18" i="2"/>
  <c r="E19" i="2"/>
  <c r="H19" i="2" s="1"/>
  <c r="E20" i="2"/>
  <c r="E21" i="2"/>
  <c r="E22" i="2"/>
  <c r="D6" i="2"/>
  <c r="H6" i="2" s="1"/>
  <c r="D7" i="2"/>
  <c r="D8" i="2"/>
  <c r="D9" i="2"/>
  <c r="H9" i="2" s="1"/>
  <c r="D10" i="2"/>
  <c r="D11" i="2"/>
  <c r="D12" i="2"/>
  <c r="D13" i="2"/>
  <c r="D14" i="2"/>
  <c r="H14" i="2" s="1"/>
  <c r="D15" i="2"/>
  <c r="D16" i="2"/>
  <c r="D17" i="2"/>
  <c r="H17" i="2" s="1"/>
  <c r="D18" i="2"/>
  <c r="D19" i="2"/>
  <c r="D20" i="2"/>
  <c r="D21" i="2"/>
  <c r="D5" i="2"/>
  <c r="E4" i="2"/>
  <c r="D4" i="2"/>
  <c r="H21" i="2"/>
  <c r="H13" i="2"/>
  <c r="H113" i="2"/>
  <c r="H112" i="2"/>
  <c r="H111" i="2"/>
  <c r="H110" i="2"/>
  <c r="H109" i="2"/>
  <c r="H108" i="2"/>
  <c r="H107" i="2"/>
  <c r="H106" i="2"/>
  <c r="H105" i="2"/>
  <c r="H104" i="2"/>
  <c r="H103" i="2"/>
  <c r="H101" i="2"/>
  <c r="H100" i="2"/>
  <c r="H99" i="2"/>
  <c r="H98" i="2"/>
  <c r="H97" i="2"/>
  <c r="H96" i="2"/>
  <c r="H90" i="2"/>
  <c r="H89" i="2"/>
  <c r="H88" i="2"/>
  <c r="H87" i="2"/>
  <c r="H86" i="2"/>
  <c r="H85" i="2"/>
  <c r="H84" i="2"/>
  <c r="H83" i="2"/>
  <c r="H82" i="2"/>
  <c r="H81" i="2"/>
  <c r="H80" i="2"/>
  <c r="H78" i="2"/>
  <c r="H77" i="2"/>
  <c r="H76" i="2"/>
  <c r="H75" i="2"/>
  <c r="H74" i="2"/>
  <c r="H73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4" i="2"/>
  <c r="H43" i="2"/>
  <c r="H42" i="2"/>
  <c r="H41" i="2"/>
  <c r="H40" i="2"/>
  <c r="H39" i="2"/>
  <c r="H38" i="2"/>
  <c r="H37" i="2"/>
  <c r="H36" i="2"/>
  <c r="H35" i="2"/>
  <c r="H34" i="2"/>
  <c r="H32" i="2"/>
  <c r="H31" i="2"/>
  <c r="H33" i="2" s="1"/>
  <c r="H45" i="2" s="1"/>
  <c r="H30" i="2"/>
  <c r="H29" i="2"/>
  <c r="H28" i="2"/>
  <c r="H27" i="2"/>
  <c r="H99" i="3" l="1"/>
  <c r="H111" i="3" s="1"/>
  <c r="H10" i="2"/>
  <c r="H20" i="2"/>
  <c r="H16" i="2"/>
  <c r="H12" i="2"/>
  <c r="H5" i="2"/>
  <c r="H4" i="2"/>
  <c r="H22" i="5"/>
  <c r="H19" i="5"/>
  <c r="H15" i="5"/>
  <c r="H8" i="5"/>
  <c r="H4" i="5"/>
  <c r="H18" i="5"/>
  <c r="H12" i="5"/>
  <c r="H11" i="5"/>
  <c r="H6" i="5"/>
  <c r="H5" i="5"/>
  <c r="H9" i="5"/>
  <c r="H14" i="5"/>
  <c r="H20" i="5"/>
  <c r="H7" i="5"/>
  <c r="H13" i="5"/>
  <c r="H17" i="5"/>
  <c r="H10" i="5"/>
  <c r="H21" i="5"/>
  <c r="H16" i="5"/>
  <c r="H11" i="3"/>
  <c r="H7" i="3"/>
  <c r="H15" i="3"/>
  <c r="H19" i="3"/>
  <c r="H5" i="3"/>
  <c r="H9" i="3"/>
  <c r="H13" i="3"/>
  <c r="H17" i="3"/>
  <c r="H21" i="3"/>
  <c r="H8" i="3"/>
  <c r="H12" i="3"/>
  <c r="H16" i="3"/>
  <c r="H20" i="3"/>
  <c r="H6" i="3"/>
  <c r="H14" i="3"/>
  <c r="H18" i="3"/>
  <c r="H18" i="2"/>
  <c r="H8" i="2"/>
  <c r="D22" i="2" l="1"/>
  <c r="H22" i="2" s="1"/>
  <c r="D22" i="3"/>
  <c r="H22" i="3" s="1"/>
</calcChain>
</file>

<file path=xl/sharedStrings.xml><?xml version="1.0" encoding="utf-8"?>
<sst xmlns="http://schemas.openxmlformats.org/spreadsheetml/2006/main" count="4006" uniqueCount="165">
  <si>
    <t>Marijampolės sav.</t>
  </si>
  <si>
    <t>Vilkaviškio r. sav.</t>
  </si>
  <si>
    <t>Šakių r. sav.</t>
  </si>
  <si>
    <t>Kalvarijos sav.</t>
  </si>
  <si>
    <t>Kazlų Rūdos sav.</t>
  </si>
  <si>
    <t>vid.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</si>
  <si>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</si>
  <si>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</si>
  <si>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</si>
  <si>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</si>
  <si>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</si>
  <si>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</si>
  <si>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</si>
  <si>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Biologiškai skaidžios maisto gamybos atliekos</t>
  </si>
  <si>
    <t>5.</t>
  </si>
  <si>
    <t>Natūralaus pluošto audinių atliekos</t>
  </si>
  <si>
    <t>6.</t>
  </si>
  <si>
    <t>Kitos komunalinės biologiškai skaidžios atliekos</t>
  </si>
  <si>
    <t>7.</t>
  </si>
  <si>
    <t>Visos komunalinės biologiškai skaidžios atliekos</t>
  </si>
  <si>
    <t>8.</t>
  </si>
  <si>
    <t>Plastikų, įskaitant pakuotes, atliekos</t>
  </si>
  <si>
    <t>9.</t>
  </si>
  <si>
    <t>Kombinuotų pakuočių atliekos</t>
  </si>
  <si>
    <t>10.</t>
  </si>
  <si>
    <t>Metalų, įskaitant pakuotes, atliekos</t>
  </si>
  <si>
    <t>11.</t>
  </si>
  <si>
    <t>Stiklo, įskaitant pakuotes, atliekos</t>
  </si>
  <si>
    <t>12.</t>
  </si>
  <si>
    <t>Inertinės atliekos (keramika, betonas,akmenys ir pan.)</t>
  </si>
  <si>
    <t>13.</t>
  </si>
  <si>
    <t>Kitos atsitiktinai į regioninį nepavojingųjų atliekų sąvartyną patekusios nepavojingosios atliekos</t>
  </si>
  <si>
    <t>14.</t>
  </si>
  <si>
    <t>Atsitiktinai į regioninį nepavojingųjų atliekų sąvartyną patekusios elektros ir elektroninės įrangos atliekos</t>
  </si>
  <si>
    <t>15.</t>
  </si>
  <si>
    <t>Atsitiktinai į regioninį nepavojingųjų atliekų sąvartyną patekusios baterijų ir akumuliatorių atliekos</t>
  </si>
  <si>
    <t>16.</t>
  </si>
  <si>
    <t>Kitos atsitiktinai į regioninį nepavojingųjų atliekų sąvartyną patekusios pavojingosios atliekos</t>
  </si>
  <si>
    <t>17.</t>
  </si>
  <si>
    <t>Kitos komunalinės atliekos (higienos atliekos (sauskelnės), avalyne)</t>
  </si>
  <si>
    <t>Iš viso:</t>
  </si>
  <si>
    <t>Eil. Nr.</t>
  </si>
  <si>
    <t>Atskirtos komunalinių atliekų rūšys</t>
  </si>
  <si>
    <t>procentais, %</t>
  </si>
  <si>
    <t>Biologiškai skaidžios maisto ir virtuvės atliekos</t>
  </si>
  <si>
    <t>Tekstilės atliekos</t>
  </si>
  <si>
    <t>Visos komunalinės biologiškai skaidžios atliekos**</t>
  </si>
  <si>
    <t>PET pakuočių atliekos</t>
  </si>
  <si>
    <t>Inertinės atliekos (keramika, betonas, akmenys ir panašiai)</t>
  </si>
  <si>
    <t>Kitos atsitiktinai į regioninį nepavojingųjų atliekų sąvartyną patekusios, į MBA, MA įrenginį priimtos nepavojingosios atliekos</t>
  </si>
  <si>
    <t>Atsitiktinai į regioninį nepavojingųjų atliekų sąvartyną patekusios, į MBA, MA įrenginį priimtos elektros ir elektroninės įrangos atliekos</t>
  </si>
  <si>
    <t>Atsitiktinai į regioninį nepavojingųjų atliekų sąvartyną patekusios, į MBA, MA įrenginį priimtos baterijų ir akumuliatorių atliekos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</si>
  <si>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</si>
  <si>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</si>
  <si>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</si>
  <si>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</si>
  <si>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</si>
  <si>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KAMILĖS SENAS</t>
  </si>
  <si>
    <t>NR.</t>
  </si>
  <si>
    <t xml:space="preserve">RUDUO </t>
  </si>
  <si>
    <t>KALVARIJOS SAVIVALDYBĖS</t>
  </si>
  <si>
    <t>KAZLŲ RUDA</t>
  </si>
  <si>
    <t>MARIJAMPOLĖS SAVIVALDYBĖ</t>
  </si>
  <si>
    <t>ŠAKIŲ RAJONO</t>
  </si>
  <si>
    <t xml:space="preserve"> VILKAVIŠKIO RAJONO</t>
  </si>
  <si>
    <t>RUDUO</t>
  </si>
  <si>
    <t>PAVASARIS</t>
  </si>
  <si>
    <t>VASARA</t>
  </si>
  <si>
    <t>ND</t>
  </si>
  <si>
    <t>ŽIEMA</t>
  </si>
  <si>
    <t>BENDRAS</t>
  </si>
  <si>
    <t>TAURAGĖS RAJONO SAVIVALDYBĖS</t>
  </si>
  <si>
    <t>JURBARKO RAJONO SAVIVALDYBĖS</t>
  </si>
  <si>
    <t>ŠILALĖS RAJONO SAVIVALDYBĖS</t>
  </si>
  <si>
    <t>PAGĖGIŲ SAVIVALDYBĖS</t>
  </si>
  <si>
    <t>TAURAGĖS RATC</t>
  </si>
  <si>
    <t>MARIJAMPOLĖS APSKRITIES</t>
  </si>
  <si>
    <t>KAUNO RATC</t>
  </si>
  <si>
    <t>Kauno miesto savivaldybė</t>
  </si>
  <si>
    <t>Kauno rajono savivaldybė</t>
  </si>
  <si>
    <t>Kaišiadorių rajono savivaldybė</t>
  </si>
  <si>
    <t>Jonavos rajono savivaldybė</t>
  </si>
  <si>
    <t>Raseinių rajono savivaldybė</t>
  </si>
  <si>
    <t>Kėdainių rajono savivaldybė</t>
  </si>
  <si>
    <t>Kėdainių MAR (mechaninio atliekų rūšiavimo)</t>
  </si>
  <si>
    <t>KLAIPĖDOS RATC</t>
  </si>
  <si>
    <t>Klaipėdos miesto savivaldybė</t>
  </si>
  <si>
    <t>Klaipėdos rajono savivaldybė</t>
  </si>
  <si>
    <t>Kretingos rajono savivaldybė</t>
  </si>
  <si>
    <t>Neringos miesto savivaldybė</t>
  </si>
  <si>
    <t>Palangos miesto savivaldybė</t>
  </si>
  <si>
    <t>Skuodo rajono savivaldybė</t>
  </si>
  <si>
    <t>Šilutės rajono savivaldybė</t>
  </si>
  <si>
    <t>ŠIAULIŲ RATC</t>
  </si>
  <si>
    <t>Akmenės rajono savivaldybė</t>
  </si>
  <si>
    <t>DN</t>
  </si>
  <si>
    <t>Joniškio rajono savivaldybė</t>
  </si>
  <si>
    <t>Kelmės rajono savivaldybė</t>
  </si>
  <si>
    <t>Pakruojo rajono savivaldybė</t>
  </si>
  <si>
    <t>Radviliškio rajono savivaldybė</t>
  </si>
  <si>
    <t>Šiaulių rajono savivaldybė</t>
  </si>
  <si>
    <t>Šiaulių miesto savivaldybė</t>
  </si>
  <si>
    <t>Panevėžio miesto savivaldybė</t>
  </si>
  <si>
    <t>Panevėžio rajono savivaldybė</t>
  </si>
  <si>
    <t>Pasvalio rajono savivaldybė</t>
  </si>
  <si>
    <t>Rokiškio rajono savivaldybė</t>
  </si>
  <si>
    <t>Kupiškio rajono savivaldybė</t>
  </si>
  <si>
    <t>Biržų rajono savivaldybė</t>
  </si>
  <si>
    <t>ŽIEMA*</t>
  </si>
  <si>
    <t>PANEVĖŽIO RATC</t>
  </si>
  <si>
    <t>ALYTAUS RATC</t>
  </si>
  <si>
    <t>Alytaus miesto savivaldybė</t>
  </si>
  <si>
    <t>Alytaus rajono savivaldybė</t>
  </si>
  <si>
    <t>Birštono savivaldybė</t>
  </si>
  <si>
    <t>Druskininkų savivaldybė</t>
  </si>
  <si>
    <t>Lazdijų rajono savivaldybė</t>
  </si>
  <si>
    <t>Prienų rajono savivaldybė</t>
  </si>
  <si>
    <t>UTENOS RATC</t>
  </si>
  <si>
    <t>Anykščių rajono savivaldybė</t>
  </si>
  <si>
    <t>Molėtų rajono savivaldybė</t>
  </si>
  <si>
    <t>Utenos rajono savivaldybė</t>
  </si>
  <si>
    <t>Ignalinos rajono savivaldybė</t>
  </si>
  <si>
    <t>Zarasų rajono savivaldybė</t>
  </si>
  <si>
    <t>Visagino savivaldybė</t>
  </si>
  <si>
    <t>TELŠIŲ RATC</t>
  </si>
  <si>
    <t>Mažeikių rajono savivaldybė</t>
  </si>
  <si>
    <t>Plungės rajono savivaldybė</t>
  </si>
  <si>
    <t>Rietavo savivaldybė</t>
  </si>
  <si>
    <t>Telšių rajono savivaldybė</t>
  </si>
  <si>
    <t>Varėnos rajono savivaldybė</t>
  </si>
  <si>
    <t>VILNIAUS RATC</t>
  </si>
  <si>
    <t>Elektrėnų savivaldybė</t>
  </si>
  <si>
    <t>Šalčininkų rajono savivaldybė</t>
  </si>
  <si>
    <t xml:space="preserve"> </t>
  </si>
  <si>
    <t>Širvintų rajono savivaldybė</t>
  </si>
  <si>
    <t>Švenčionių rajono savivaldybė</t>
  </si>
  <si>
    <t>Trakų rajono savivaldybė</t>
  </si>
  <si>
    <r>
      <rPr>
        <b/>
        <u/>
        <sz val="11"/>
        <color theme="1"/>
        <rFont val="Calibri"/>
        <family val="2"/>
        <charset val="186"/>
        <scheme val="minor"/>
      </rPr>
      <t xml:space="preserve">Ukmergės </t>
    </r>
    <r>
      <rPr>
        <b/>
        <sz val="11"/>
        <color theme="1"/>
        <rFont val="Calibri"/>
        <family val="2"/>
        <charset val="186"/>
        <scheme val="minor"/>
      </rPr>
      <t xml:space="preserve"> rajono savivaldybė</t>
    </r>
  </si>
  <si>
    <t>Vilniaus apskritis</t>
  </si>
  <si>
    <t>Kauno apskritis</t>
  </si>
  <si>
    <t>Klaipėdos apskritis</t>
  </si>
  <si>
    <t>Panevėžio apskritis</t>
  </si>
  <si>
    <t>Šiaulių apskritis</t>
  </si>
  <si>
    <t>Marijampolės apskritis</t>
  </si>
  <si>
    <t>Alytaus apskritis</t>
  </si>
  <si>
    <t>Tauragės apskritis</t>
  </si>
  <si>
    <t>Utenos apskritis</t>
  </si>
  <si>
    <t>Telšių apskritis</t>
  </si>
  <si>
    <t>Vidurkis</t>
  </si>
  <si>
    <t>--</t>
  </si>
  <si>
    <r>
      <rPr>
        <b/>
        <u/>
        <sz val="11"/>
        <color theme="1"/>
        <rFont val="Calibri"/>
        <family val="2"/>
        <charset val="186"/>
        <scheme val="minor"/>
      </rPr>
      <t xml:space="preserve">Vilniaus </t>
    </r>
    <r>
      <rPr>
        <b/>
        <sz val="11"/>
        <color theme="1"/>
        <rFont val="Calibri"/>
        <family val="2"/>
        <charset val="186"/>
        <scheme val="minor"/>
      </rPr>
      <t xml:space="preserve"> rajono savivaldybė</t>
    </r>
  </si>
  <si>
    <r>
      <rPr>
        <b/>
        <u/>
        <sz val="11"/>
        <color theme="1"/>
        <rFont val="Calibri"/>
        <family val="2"/>
        <charset val="186"/>
        <scheme val="minor"/>
      </rPr>
      <t xml:space="preserve">Vilniaus </t>
    </r>
    <r>
      <rPr>
        <b/>
        <sz val="11"/>
        <color theme="1"/>
        <rFont val="Calibri"/>
        <family val="2"/>
        <charset val="186"/>
        <scheme val="minor"/>
      </rPr>
      <t xml:space="preserve"> rmiesto savivaldybė</t>
    </r>
  </si>
  <si>
    <t>Komunalinių atliekų kiekis, %</t>
  </si>
  <si>
    <t>2016 m. gruodį MBA veikė, tačiau žiemos sezonui pasirinko tyrimus atlikti vasarį, tad šių tyrimų rezultatai jau bus įtraukti į 2017 m. statistiką.</t>
  </si>
  <si>
    <t>Pastabos:</t>
  </si>
  <si>
    <t>PAVASARIS*</t>
  </si>
  <si>
    <t>ŽIEMA**</t>
  </si>
  <si>
    <t>*</t>
  </si>
  <si>
    <t>**</t>
  </si>
  <si>
    <t xml:space="preserve"> Klaipėdos rajonas pavasarį atliekas siuntė į Gargždų rūšiavimo linija, tyrimai nebuvo atlikti</t>
  </si>
  <si>
    <t>MBA pradėjo veikti Balandžio viduryje, tyrimai nebuvo atlikti.</t>
  </si>
  <si>
    <t>*Duomenys už žiemos laikotarpį nėra pateikti</t>
  </si>
  <si>
    <t>Kitos komunalinės atliekos (pavyzdžiui, higienos atliekos, avalynė, guma)</t>
  </si>
  <si>
    <t>Duomenys iš regionų atliekų tvarkymo centrų ir MBA įrenginių operatorių (Aplinkos ministerijai teikti Mišrių komunalinių atliekų sudėties nustatymo, komunalinių biologiškai skaidžių atliekų kiekio vertinimo tvarkos aprašo 1 priedai)</t>
  </si>
  <si>
    <t>MBA įrenginių eksploatacija buvo pradėta tik 2016 m. gegužės 3 d., sąvartynas tyrimų neatliko už pavasarį.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</si>
</sst>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u/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0" fillId="0" borderId="0"/>
    <xf numFmtId="0" fontId="11" fillId="0" borderId="0"/>
  </cellStyleXfs>
  <cellXfs count="86"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4" borderId="1" xfId="0" applyFill="1" applyBorder="1"/>
    <xf numFmtId="0" fontId="1" fillId="4" borderId="1" xfId="0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5" borderId="1" xfId="0" applyFill="1" applyBorder="1"/>
    <xf numFmtId="0" fontId="1" fillId="5" borderId="1" xfId="0" applyFont="1" applyFill="1" applyBorder="1"/>
    <xf numFmtId="164" fontId="0" fillId="5" borderId="1" xfId="0" applyNumberFormat="1" applyFill="1" applyBorder="1"/>
    <xf numFmtId="0" fontId="0" fillId="0" borderId="0" xfId="0" applyFill="1"/>
    <xf numFmtId="0" fontId="1" fillId="0" borderId="0" xfId="0" applyFont="1" applyFill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Fill="1" applyBorder="1"/>
    <xf numFmtId="2" fontId="0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164" fontId="0" fillId="0" borderId="1" xfId="0" applyNumberFormat="1" applyFont="1" applyBorder="1"/>
    <xf numFmtId="0" fontId="0" fillId="2" borderId="1" xfId="0" applyFont="1" applyFill="1" applyBorder="1"/>
    <xf numFmtId="164" fontId="0" fillId="2" borderId="1" xfId="0" applyNumberFormat="1" applyFont="1" applyFill="1" applyBorder="1"/>
    <xf numFmtId="2" fontId="0" fillId="0" borderId="1" xfId="0" applyNumberFormat="1" applyFont="1" applyBorder="1"/>
    <xf numFmtId="2" fontId="0" fillId="2" borderId="1" xfId="0" applyNumberFormat="1" applyFont="1" applyFill="1" applyBorder="1"/>
    <xf numFmtId="0" fontId="0" fillId="4" borderId="1" xfId="0" applyFont="1" applyFill="1" applyBorder="1"/>
    <xf numFmtId="164" fontId="1" fillId="5" borderId="1" xfId="0" applyNumberFormat="1" applyFont="1" applyFill="1" applyBorder="1"/>
    <xf numFmtId="0" fontId="3" fillId="0" borderId="0" xfId="1" applyAlignment="1">
      <alignment vertical="center"/>
    </xf>
    <xf numFmtId="0" fontId="3" fillId="0" borderId="0" xfId="1"/>
    <xf numFmtId="2" fontId="0" fillId="0" borderId="1" xfId="0" applyNumberFormat="1" applyBorder="1"/>
    <xf numFmtId="2" fontId="0" fillId="5" borderId="1" xfId="0" applyNumberFormat="1" applyFill="1" applyBorder="1"/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 applyBorder="1"/>
    <xf numFmtId="2" fontId="0" fillId="2" borderId="1" xfId="0" applyNumberFormat="1" applyFill="1" applyBorder="1"/>
    <xf numFmtId="2" fontId="5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3" borderId="1" xfId="0" applyNumberFormat="1" applyFill="1" applyBorder="1"/>
    <xf numFmtId="164" fontId="0" fillId="0" borderId="1" xfId="0" applyNumberFormat="1" applyFill="1" applyBorder="1"/>
    <xf numFmtId="0" fontId="0" fillId="0" borderId="0" xfId="0" quotePrefix="1"/>
    <xf numFmtId="0" fontId="0" fillId="0" borderId="0" xfId="0" applyAlignment="1">
      <alignment wrapText="1"/>
    </xf>
    <xf numFmtId="164" fontId="0" fillId="0" borderId="0" xfId="0" applyNumberFormat="1" applyFill="1" applyBorder="1" applyAlignment="1">
      <alignment wrapText="1"/>
    </xf>
    <xf numFmtId="164" fontId="0" fillId="0" borderId="2" xfId="0" applyNumberFormat="1" applyFill="1" applyBorder="1" applyAlignment="1"/>
    <xf numFmtId="164" fontId="0" fillId="0" borderId="0" xfId="0" applyNumberFormat="1" applyFill="1" applyBorder="1" applyAlignment="1"/>
    <xf numFmtId="0" fontId="0" fillId="0" borderId="0" xfId="0" applyAlignment="1"/>
    <xf numFmtId="2" fontId="0" fillId="0" borderId="1" xfId="0" applyNumberFormat="1" applyFont="1" applyBorder="1" applyAlignment="1">
      <alignment horizontal="center" vertical="center"/>
    </xf>
    <xf numFmtId="2" fontId="1" fillId="5" borderId="1" xfId="0" applyNumberFormat="1" applyFont="1" applyFill="1" applyBorder="1"/>
    <xf numFmtId="2" fontId="0" fillId="4" borderId="1" xfId="0" applyNumberFormat="1" applyFont="1" applyFill="1" applyBorder="1"/>
    <xf numFmtId="2" fontId="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Fill="1" applyBorder="1"/>
    <xf numFmtId="0" fontId="14" fillId="6" borderId="1" xfId="0" applyFont="1" applyFill="1" applyBorder="1" applyAlignment="1"/>
    <xf numFmtId="0" fontId="14" fillId="4" borderId="1" xfId="0" applyFont="1" applyFill="1" applyBorder="1" applyAlignment="1"/>
    <xf numFmtId="0" fontId="15" fillId="0" borderId="0" xfId="0" applyFont="1" applyAlignment="1"/>
    <xf numFmtId="164" fontId="15" fillId="5" borderId="1" xfId="0" applyNumberFormat="1" applyFont="1" applyFill="1" applyBorder="1" applyAlignment="1"/>
    <xf numFmtId="2" fontId="15" fillId="5" borderId="1" xfId="0" applyNumberFormat="1" applyFont="1" applyFill="1" applyBorder="1" applyAlignment="1"/>
    <xf numFmtId="164" fontId="15" fillId="6" borderId="1" xfId="0" applyNumberFormat="1" applyFont="1" applyFill="1" applyBorder="1" applyAlignment="1"/>
    <xf numFmtId="2" fontId="15" fillId="6" borderId="1" xfId="0" applyNumberFormat="1" applyFont="1" applyFill="1" applyBorder="1" applyAlignment="1"/>
    <xf numFmtId="2" fontId="15" fillId="0" borderId="0" xfId="0" applyNumberFormat="1" applyFont="1" applyAlignment="1"/>
    <xf numFmtId="165" fontId="0" fillId="0" borderId="1" xfId="0" applyNumberFormat="1" applyBorder="1"/>
    <xf numFmtId="165" fontId="0" fillId="0" borderId="1" xfId="0" applyNumberFormat="1" applyFont="1" applyBorder="1"/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15" fillId="0" borderId="0" xfId="0" applyFont="1" applyFill="1" applyAlignment="1"/>
    <xf numFmtId="2" fontId="15" fillId="0" borderId="0" xfId="0" applyNumberFormat="1" applyFont="1" applyFill="1" applyAlignment="1"/>
    <xf numFmtId="0" fontId="14" fillId="0" borderId="0" xfId="0" applyFont="1" applyFill="1" applyAlignment="1"/>
    <xf numFmtId="0" fontId="15" fillId="0" borderId="0" xfId="0" applyFont="1" applyFill="1" applyBorder="1" applyAlignment="1"/>
    <xf numFmtId="164" fontId="15" fillId="0" borderId="0" xfId="0" applyNumberFormat="1" applyFont="1" applyFill="1" applyBorder="1" applyAlignment="1"/>
    <xf numFmtId="2" fontId="15" fillId="0" borderId="0" xfId="0" applyNumberFormat="1" applyFont="1" applyFill="1" applyBorder="1" applyAlignment="1"/>
  </cellXfs>
  <cellStyles count="4">
    <cellStyle name="Excel Built-in Normal" xfId="2"/>
    <cellStyle name="Hipersaitas" xfId="1" builtinId="8"/>
    <cellStyle name="Įprastas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rbui\I%20MBA%20priimamu%20atlieku%20sudeties%20nustatymas\APIBENDRINTAS%201%20PRIEDO%20IR%203,4%20PRIEDU\klaipedos%20ziema\Kopija%20Klaip&#279;dos%20miestas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rbui\I%20MBA%20priimamu%20atlieku%20sudeties%20nustatymas\APIBENDRINTAS%201%20PRIEDO%20IR%203,4%20PRIEDU\klaipedos%20ziema\Kopija%20Klaip&#279;dos%20rajon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rbui\I%20MBA%20priimamu%20atlieku%20sudeties%20nustatymas\APIBENDRINTAS%201%20PRIEDO%20IR%203,4%20PRIEDU\klaipedos%20ziema\Kopija%20Kretinga%20exc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rbui\I%20MBA%20priimamu%20atlieku%20sudeties%20nustatymas\APIBENDRINTAS%201%20PRIEDO%20IR%203,4%20PRIEDU\klaipedos%20ziema\Kopija%20Neringa%20exce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rbui\I%20MBA%20priimamu%20atlieku%20sudeties%20nustatymas\APIBENDRINTAS%201%20PRIEDO%20IR%203,4%20PRIEDU\klaipedos%20ziema\Kopija%20Palanga%20exce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rbui\I%20MBA%20priimamu%20atlieku%20sudeties%20nustatymas\APIBENDRINTAS%201%20PRIEDO%20IR%203,4%20PRIEDU\klaipedos%20ziema\Kopija%20Skuodas%20exce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rbui\I%20MBA%20priimamu%20atlieku%20sudeties%20nustatymas\APIBENDRINTAS%201%20PRIEDO%20IR%203,4%20PRIEDU\klaipedos%20ziema\Kopija%20&#352;ilut&#279;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L25">
            <v>13.44</v>
          </cell>
        </row>
        <row r="27">
          <cell r="L27">
            <v>0.7</v>
          </cell>
        </row>
        <row r="28">
          <cell r="L28">
            <v>11.52</v>
          </cell>
        </row>
        <row r="29">
          <cell r="L29">
            <v>2.79</v>
          </cell>
        </row>
        <row r="31">
          <cell r="L31">
            <v>28.45</v>
          </cell>
        </row>
        <row r="32">
          <cell r="L32">
            <v>15.88</v>
          </cell>
        </row>
        <row r="33">
          <cell r="L33">
            <v>0.52</v>
          </cell>
        </row>
        <row r="34">
          <cell r="L34">
            <v>1.04</v>
          </cell>
        </row>
        <row r="35">
          <cell r="L35">
            <v>2.98</v>
          </cell>
        </row>
        <row r="36">
          <cell r="L36">
            <v>5.94</v>
          </cell>
        </row>
        <row r="37">
          <cell r="L37">
            <v>25.65</v>
          </cell>
        </row>
        <row r="38">
          <cell r="L38">
            <v>10.99</v>
          </cell>
        </row>
        <row r="39">
          <cell r="L39">
            <v>0</v>
          </cell>
        </row>
        <row r="40">
          <cell r="L4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L25">
            <v>13.44</v>
          </cell>
        </row>
        <row r="26">
          <cell r="L26">
            <v>2.19</v>
          </cell>
        </row>
        <row r="28">
          <cell r="L28">
            <v>14.38</v>
          </cell>
        </row>
        <row r="29">
          <cell r="L29">
            <v>4.68</v>
          </cell>
        </row>
        <row r="31">
          <cell r="L31">
            <v>34.69</v>
          </cell>
        </row>
        <row r="32">
          <cell r="L32">
            <v>26.25</v>
          </cell>
        </row>
        <row r="33">
          <cell r="L33">
            <v>0.31</v>
          </cell>
        </row>
        <row r="34">
          <cell r="L34">
            <v>0.62</v>
          </cell>
        </row>
        <row r="35">
          <cell r="L35">
            <v>0.93</v>
          </cell>
        </row>
        <row r="36">
          <cell r="L36">
            <v>4.6900000000000004</v>
          </cell>
        </row>
        <row r="37">
          <cell r="L37">
            <v>20.32</v>
          </cell>
        </row>
        <row r="38">
          <cell r="L38">
            <v>0.63</v>
          </cell>
        </row>
        <row r="40">
          <cell r="L4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L25">
            <v>5</v>
          </cell>
        </row>
        <row r="27">
          <cell r="L27">
            <v>0.63</v>
          </cell>
        </row>
        <row r="28">
          <cell r="L28">
            <v>18.12</v>
          </cell>
        </row>
        <row r="29">
          <cell r="L29">
            <v>10</v>
          </cell>
        </row>
        <row r="31">
          <cell r="L31">
            <v>33.75</v>
          </cell>
        </row>
        <row r="32">
          <cell r="L32">
            <v>14.06</v>
          </cell>
        </row>
        <row r="33">
          <cell r="L33">
            <v>0.31</v>
          </cell>
        </row>
        <row r="34">
          <cell r="L34">
            <v>0.31</v>
          </cell>
        </row>
        <row r="35">
          <cell r="L35">
            <v>1.88</v>
          </cell>
        </row>
        <row r="36">
          <cell r="L36">
            <v>5</v>
          </cell>
        </row>
        <row r="37">
          <cell r="L37">
            <v>30.94</v>
          </cell>
        </row>
        <row r="39">
          <cell r="L39">
            <v>0</v>
          </cell>
        </row>
        <row r="40">
          <cell r="L40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L25">
            <v>8.24</v>
          </cell>
        </row>
        <row r="26">
          <cell r="L26">
            <v>1.65</v>
          </cell>
        </row>
        <row r="27">
          <cell r="L27">
            <v>0.55000000000000004</v>
          </cell>
        </row>
        <row r="28">
          <cell r="L28">
            <v>20.88</v>
          </cell>
        </row>
        <row r="29">
          <cell r="L29">
            <v>2.2000000000000002</v>
          </cell>
        </row>
        <row r="31">
          <cell r="L31">
            <v>33.520000000000003</v>
          </cell>
        </row>
        <row r="32">
          <cell r="L32">
            <v>10.44</v>
          </cell>
        </row>
        <row r="33">
          <cell r="L33">
            <v>0.28000000000000003</v>
          </cell>
        </row>
        <row r="34">
          <cell r="L34">
            <v>1.1000000000000001</v>
          </cell>
        </row>
        <row r="35">
          <cell r="L35">
            <v>1.92</v>
          </cell>
        </row>
        <row r="36">
          <cell r="L36">
            <v>9.34</v>
          </cell>
        </row>
        <row r="37">
          <cell r="L37">
            <v>28.84</v>
          </cell>
        </row>
        <row r="38">
          <cell r="L38">
            <v>7.69</v>
          </cell>
        </row>
        <row r="39">
          <cell r="L39">
            <v>0</v>
          </cell>
        </row>
        <row r="40">
          <cell r="L40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L25">
            <v>8.85</v>
          </cell>
        </row>
        <row r="26">
          <cell r="L26">
            <v>0.57999999999999996</v>
          </cell>
        </row>
        <row r="28">
          <cell r="L28">
            <v>12.98</v>
          </cell>
        </row>
        <row r="29">
          <cell r="L29">
            <v>2.0699999999999998</v>
          </cell>
        </row>
        <row r="31">
          <cell r="L31">
            <v>24.48</v>
          </cell>
        </row>
        <row r="32">
          <cell r="L32">
            <v>19.760000000000002</v>
          </cell>
        </row>
        <row r="33">
          <cell r="L33">
            <v>0.3</v>
          </cell>
        </row>
        <row r="34">
          <cell r="L34">
            <v>0.6</v>
          </cell>
        </row>
        <row r="35">
          <cell r="L35">
            <v>0.6</v>
          </cell>
        </row>
        <row r="36">
          <cell r="L36">
            <v>5.61</v>
          </cell>
        </row>
        <row r="37">
          <cell r="L37">
            <v>25.36</v>
          </cell>
        </row>
        <row r="38">
          <cell r="L38">
            <v>17.989999999999998</v>
          </cell>
        </row>
        <row r="39">
          <cell r="L39">
            <v>0</v>
          </cell>
        </row>
        <row r="40">
          <cell r="L4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L25">
            <v>8.58</v>
          </cell>
        </row>
        <row r="27">
          <cell r="L27">
            <v>0.3</v>
          </cell>
        </row>
        <row r="28">
          <cell r="L28">
            <v>7.4</v>
          </cell>
        </row>
        <row r="29">
          <cell r="L29">
            <v>11.83</v>
          </cell>
        </row>
        <row r="31">
          <cell r="L31">
            <v>28.11</v>
          </cell>
        </row>
        <row r="32">
          <cell r="L32">
            <v>14.5</v>
          </cell>
        </row>
        <row r="33">
          <cell r="L33">
            <v>0.59</v>
          </cell>
        </row>
        <row r="34">
          <cell r="L34">
            <v>0.3</v>
          </cell>
        </row>
        <row r="35">
          <cell r="L35">
            <v>1.48</v>
          </cell>
        </row>
        <row r="36">
          <cell r="L36">
            <v>8.58</v>
          </cell>
        </row>
        <row r="37">
          <cell r="L37">
            <v>32.54</v>
          </cell>
        </row>
        <row r="39">
          <cell r="L39">
            <v>0</v>
          </cell>
        </row>
        <row r="40">
          <cell r="L40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L25">
            <v>4.9000000000000004</v>
          </cell>
        </row>
        <row r="26">
          <cell r="L26">
            <v>1.44</v>
          </cell>
        </row>
        <row r="28">
          <cell r="L28">
            <v>13.26</v>
          </cell>
        </row>
        <row r="29">
          <cell r="L29">
            <v>10.08</v>
          </cell>
        </row>
        <row r="31">
          <cell r="L31">
            <v>29.68</v>
          </cell>
        </row>
        <row r="32">
          <cell r="L32">
            <v>20.46</v>
          </cell>
        </row>
        <row r="33">
          <cell r="L33">
            <v>0.57999999999999996</v>
          </cell>
        </row>
        <row r="34">
          <cell r="L34">
            <v>0.28999999999999998</v>
          </cell>
        </row>
        <row r="35">
          <cell r="L35">
            <v>2.31</v>
          </cell>
        </row>
        <row r="36">
          <cell r="L36">
            <v>3.17</v>
          </cell>
        </row>
        <row r="37">
          <cell r="L37">
            <v>34.299999999999997</v>
          </cell>
        </row>
        <row r="38">
          <cell r="L38">
            <v>4.6100000000000003</v>
          </cell>
        </row>
        <row r="40">
          <cell r="L4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="80" zoomScaleNormal="80" workbookViewId="0">
      <selection activeCell="E31" sqref="E31"/>
    </sheetView>
  </sheetViews>
  <sheetFormatPr defaultRowHeight="12.75" x14ac:dyDescent="0.2"/>
  <cols>
    <col min="1" max="2" width="9.140625" style="64"/>
    <col min="3" max="3" width="52.5703125" style="64" customWidth="1"/>
    <col min="4" max="4" width="16" style="64" customWidth="1"/>
    <col min="5" max="5" width="14.5703125" style="64" customWidth="1"/>
    <col min="6" max="6" width="18" style="64" customWidth="1"/>
    <col min="7" max="7" width="18.7109375" style="64" customWidth="1"/>
    <col min="8" max="8" width="16.28515625" style="64" customWidth="1"/>
    <col min="9" max="9" width="22.85546875" style="64" customWidth="1"/>
    <col min="10" max="10" width="15.28515625" style="64" customWidth="1"/>
    <col min="11" max="11" width="17.140625" style="64" customWidth="1"/>
    <col min="12" max="12" width="15.85546875" style="64" customWidth="1"/>
    <col min="13" max="13" width="14.42578125" style="64" customWidth="1"/>
    <col min="14" max="14" width="17.42578125" style="64" customWidth="1"/>
    <col min="15" max="16" width="9.140625" style="64"/>
    <col min="17" max="17" width="14.5703125" style="64" customWidth="1"/>
    <col min="18" max="16384" width="9.140625" style="64"/>
  </cols>
  <sheetData>
    <row r="1" spans="2:14" x14ac:dyDescent="0.2">
      <c r="B1" s="72" t="s">
        <v>58</v>
      </c>
      <c r="C1" s="72" t="s">
        <v>42</v>
      </c>
      <c r="D1" s="62" t="s">
        <v>138</v>
      </c>
      <c r="E1" s="62" t="s">
        <v>139</v>
      </c>
      <c r="F1" s="62" t="s">
        <v>140</v>
      </c>
      <c r="G1" s="62" t="s">
        <v>141</v>
      </c>
      <c r="H1" s="62" t="s">
        <v>142</v>
      </c>
      <c r="I1" s="62" t="s">
        <v>143</v>
      </c>
      <c r="J1" s="62" t="s">
        <v>144</v>
      </c>
      <c r="K1" s="62" t="s">
        <v>145</v>
      </c>
      <c r="L1" s="62" t="s">
        <v>146</v>
      </c>
      <c r="M1" s="62" t="s">
        <v>147</v>
      </c>
      <c r="N1" s="63" t="s">
        <v>148</v>
      </c>
    </row>
    <row r="2" spans="2:14" x14ac:dyDescent="0.2">
      <c r="B2" s="72"/>
      <c r="C2" s="72"/>
      <c r="D2" s="73" t="s">
        <v>152</v>
      </c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x14ac:dyDescent="0.2">
      <c r="B3" s="65" t="s">
        <v>6</v>
      </c>
      <c r="C3" s="65" t="s">
        <v>7</v>
      </c>
      <c r="D3" s="66">
        <v>7.6131250000000001</v>
      </c>
      <c r="E3" s="66">
        <v>7.3292722048333507</v>
      </c>
      <c r="F3" s="66">
        <v>7.6990476190476196</v>
      </c>
      <c r="G3" s="66">
        <v>4.3013393570545642</v>
      </c>
      <c r="H3" s="66">
        <v>6.5542820900289938</v>
      </c>
      <c r="I3" s="66">
        <v>4.051667462097253</v>
      </c>
      <c r="J3" s="66">
        <v>5.7182222374026201</v>
      </c>
      <c r="K3" s="66">
        <v>3.640625</v>
      </c>
      <c r="L3" s="66">
        <v>4.161855142175189</v>
      </c>
      <c r="M3" s="66">
        <v>5.5479170292883682</v>
      </c>
      <c r="N3" s="66">
        <f>AVERAGE(D3:M3)</f>
        <v>5.6617353141927964</v>
      </c>
    </row>
    <row r="4" spans="2:14" x14ac:dyDescent="0.2">
      <c r="B4" s="65" t="s">
        <v>8</v>
      </c>
      <c r="C4" s="65" t="s">
        <v>9</v>
      </c>
      <c r="D4" s="66">
        <v>5.3843749999999995</v>
      </c>
      <c r="E4" s="66">
        <v>2.7241240473922361</v>
      </c>
      <c r="F4" s="66">
        <v>6.4595833333333346</v>
      </c>
      <c r="G4" s="66">
        <v>14.640471306086857</v>
      </c>
      <c r="H4" s="66">
        <v>5.0583212729536262</v>
      </c>
      <c r="I4" s="66">
        <v>5.6852819082667283</v>
      </c>
      <c r="J4" s="66">
        <v>7.6871225766918716</v>
      </c>
      <c r="K4" s="66">
        <v>6.0981250000000005</v>
      </c>
      <c r="L4" s="66">
        <v>7.0671942697414387</v>
      </c>
      <c r="M4" s="66">
        <v>3.7282004995508977</v>
      </c>
      <c r="N4" s="66">
        <f t="shared" ref="N4:N21" si="0">AVERAGE(D4:M4)</f>
        <v>6.4532799214016991</v>
      </c>
    </row>
    <row r="5" spans="2:14" x14ac:dyDescent="0.2">
      <c r="B5" s="65" t="s">
        <v>10</v>
      </c>
      <c r="C5" s="65" t="s">
        <v>11</v>
      </c>
      <c r="D5" s="66">
        <v>1.1693750000000001</v>
      </c>
      <c r="E5" s="66">
        <v>0.57230288792305051</v>
      </c>
      <c r="F5" s="66">
        <v>0.80101190476190487</v>
      </c>
      <c r="G5" s="66">
        <v>1.0335979897844381</v>
      </c>
      <c r="H5" s="66">
        <v>1.7724518731469197</v>
      </c>
      <c r="I5" s="66">
        <v>1.671181569010791</v>
      </c>
      <c r="J5" s="66">
        <v>1.1029336057114822</v>
      </c>
      <c r="K5" s="66">
        <v>0.47062500000000007</v>
      </c>
      <c r="L5" s="66">
        <v>1.6024168619229664</v>
      </c>
      <c r="M5" s="66">
        <v>1.5649145859040967</v>
      </c>
      <c r="N5" s="66">
        <f t="shared" si="0"/>
        <v>1.1760811278165648</v>
      </c>
    </row>
    <row r="6" spans="2:14" x14ac:dyDescent="0.2">
      <c r="B6" s="65" t="s">
        <v>12</v>
      </c>
      <c r="C6" s="65" t="s">
        <v>44</v>
      </c>
      <c r="D6" s="66">
        <v>10.07625</v>
      </c>
      <c r="E6" s="66">
        <v>6.4133960183263596</v>
      </c>
      <c r="F6" s="66">
        <v>9.1471428571428568</v>
      </c>
      <c r="G6" s="66">
        <v>15.230677183226099</v>
      </c>
      <c r="H6" s="66">
        <v>19.317988375759661</v>
      </c>
      <c r="I6" s="66">
        <v>2.1561455350468637</v>
      </c>
      <c r="J6" s="66">
        <v>17.998318173611249</v>
      </c>
      <c r="K6" s="66">
        <v>7.3849999999999998</v>
      </c>
      <c r="L6" s="66">
        <v>32.566035322360086</v>
      </c>
      <c r="M6" s="66">
        <v>18.247254568488916</v>
      </c>
      <c r="N6" s="66">
        <f>AVERAGE(D6:M6)</f>
        <v>13.853820803396209</v>
      </c>
    </row>
    <row r="7" spans="2:14" x14ac:dyDescent="0.2">
      <c r="B7" s="65" t="s">
        <v>14</v>
      </c>
      <c r="C7" s="65" t="s">
        <v>45</v>
      </c>
      <c r="D7" s="66">
        <v>7.65</v>
      </c>
      <c r="E7" s="66">
        <v>3.6812418525102348</v>
      </c>
      <c r="F7" s="66">
        <v>5.2391666666666667</v>
      </c>
      <c r="G7" s="66">
        <v>10.539650515087741</v>
      </c>
      <c r="H7" s="66">
        <v>7.4183351167952569</v>
      </c>
      <c r="I7" s="66">
        <v>8.7590602418875658</v>
      </c>
      <c r="J7" s="66">
        <v>8.0311685878214938</v>
      </c>
      <c r="K7" s="66">
        <v>7.7335416666666674</v>
      </c>
      <c r="L7" s="66">
        <v>8.4020801369406186</v>
      </c>
      <c r="M7" s="66">
        <v>4.8174089809337319</v>
      </c>
      <c r="N7" s="66">
        <f t="shared" si="0"/>
        <v>7.2271653765309978</v>
      </c>
    </row>
    <row r="8" spans="2:14" x14ac:dyDescent="0.2">
      <c r="B8" s="65" t="s">
        <v>16</v>
      </c>
      <c r="C8" s="65" t="s">
        <v>17</v>
      </c>
      <c r="D8" s="66">
        <v>17.848749999999999</v>
      </c>
      <c r="E8" s="66">
        <v>31.953143394559806</v>
      </c>
      <c r="F8" s="66">
        <v>0</v>
      </c>
      <c r="G8" s="66">
        <v>0</v>
      </c>
      <c r="H8" s="66">
        <v>0.21521428571428572</v>
      </c>
      <c r="I8" s="66">
        <v>18.434188564966551</v>
      </c>
      <c r="J8" s="66">
        <v>2.0878098739495798</v>
      </c>
      <c r="K8" s="66">
        <v>23.195</v>
      </c>
      <c r="L8" s="66">
        <v>7.9217830540037246</v>
      </c>
      <c r="M8" s="66">
        <v>14.619116041515905</v>
      </c>
      <c r="N8" s="66">
        <f>AVERAGE(D8:M8)</f>
        <v>11.627500521470985</v>
      </c>
    </row>
    <row r="9" spans="2:14" x14ac:dyDescent="0.2">
      <c r="B9" s="67" t="s">
        <v>18</v>
      </c>
      <c r="C9" s="67" t="s">
        <v>19</v>
      </c>
      <c r="D9" s="68">
        <v>49.741249999999994</v>
      </c>
      <c r="E9" s="68">
        <v>52.673480405545035</v>
      </c>
      <c r="F9" s="68">
        <v>29.345952380952383</v>
      </c>
      <c r="G9" s="68">
        <v>45.745736351239707</v>
      </c>
      <c r="H9" s="68">
        <v>40.340000000000003</v>
      </c>
      <c r="I9" s="68">
        <v>40.758191947942429</v>
      </c>
      <c r="J9" s="68">
        <v>42.626289340902581</v>
      </c>
      <c r="K9" s="68">
        <v>48.524791666666673</v>
      </c>
      <c r="L9" s="68">
        <v>61.721701388451208</v>
      </c>
      <c r="M9" s="68">
        <v>48.539311705681911</v>
      </c>
      <c r="N9" s="68">
        <f>AVERAGE(D9:M9)</f>
        <v>46.001670518738194</v>
      </c>
    </row>
    <row r="10" spans="2:14" x14ac:dyDescent="0.2">
      <c r="B10" s="65" t="s">
        <v>20</v>
      </c>
      <c r="C10" s="65" t="s">
        <v>21</v>
      </c>
      <c r="D10" s="66">
        <v>11.211875000000001</v>
      </c>
      <c r="E10" s="66">
        <v>17.178691350753077</v>
      </c>
      <c r="F10" s="66">
        <v>11.912321428571429</v>
      </c>
      <c r="G10" s="66">
        <v>5.4377210381605821</v>
      </c>
      <c r="H10" s="66">
        <v>20.397544881402851</v>
      </c>
      <c r="I10" s="66">
        <v>7.5938879209552832</v>
      </c>
      <c r="J10" s="66">
        <v>7.3414199034935423</v>
      </c>
      <c r="K10" s="66">
        <v>8.1237500000000011</v>
      </c>
      <c r="L10" s="66">
        <v>12.158166121471572</v>
      </c>
      <c r="M10" s="66">
        <v>19.747418239627461</v>
      </c>
      <c r="N10" s="66">
        <f t="shared" si="0"/>
        <v>12.11027958844358</v>
      </c>
    </row>
    <row r="11" spans="2:14" x14ac:dyDescent="0.2">
      <c r="B11" s="65" t="s">
        <v>22</v>
      </c>
      <c r="C11" s="65" t="s">
        <v>47</v>
      </c>
      <c r="D11" s="66">
        <v>1.055625</v>
      </c>
      <c r="E11" s="66">
        <v>0.79992829492345752</v>
      </c>
      <c r="F11" s="66">
        <v>0.61791666666666667</v>
      </c>
      <c r="G11" s="66">
        <v>1.752458794841123</v>
      </c>
      <c r="H11" s="66">
        <v>1.1975489417989418</v>
      </c>
      <c r="I11" s="66">
        <v>0.61183962969351968</v>
      </c>
      <c r="J11" s="66">
        <v>1.9594454522990155</v>
      </c>
      <c r="K11" s="66">
        <v>0.98750000000000004</v>
      </c>
      <c r="L11" s="66">
        <v>1.7237872001144579</v>
      </c>
      <c r="M11" s="66">
        <v>0.9884495009939851</v>
      </c>
      <c r="N11" s="66">
        <f t="shared" si="0"/>
        <v>1.1694499481331169</v>
      </c>
    </row>
    <row r="12" spans="2:14" x14ac:dyDescent="0.2">
      <c r="B12" s="65" t="s">
        <v>24</v>
      </c>
      <c r="C12" s="65" t="s">
        <v>23</v>
      </c>
      <c r="D12" s="66">
        <v>0</v>
      </c>
      <c r="E12" s="66">
        <v>0.87231476086835991</v>
      </c>
      <c r="F12" s="66">
        <v>0.6712499999999999</v>
      </c>
      <c r="G12" s="66">
        <v>0.84280410480257195</v>
      </c>
      <c r="H12" s="66">
        <v>0.69285702204858546</v>
      </c>
      <c r="I12" s="66">
        <v>0.62156182316523878</v>
      </c>
      <c r="J12" s="66">
        <v>0.64419679109780237</v>
      </c>
      <c r="K12" s="66">
        <v>0.51312500000000005</v>
      </c>
      <c r="L12" s="66">
        <v>2.4146841076728025</v>
      </c>
      <c r="M12" s="66">
        <v>5.7617407810853898</v>
      </c>
      <c r="N12" s="66">
        <f t="shared" si="0"/>
        <v>1.3034534390740753</v>
      </c>
    </row>
    <row r="13" spans="2:14" x14ac:dyDescent="0.2">
      <c r="B13" s="65" t="s">
        <v>26</v>
      </c>
      <c r="C13" s="65" t="s">
        <v>25</v>
      </c>
      <c r="D13" s="66">
        <v>3.6462499999999998</v>
      </c>
      <c r="E13" s="66">
        <v>1.7793489029102421</v>
      </c>
      <c r="F13" s="66">
        <v>1.8569642857142858</v>
      </c>
      <c r="G13" s="66">
        <v>2.0556967709942051</v>
      </c>
      <c r="H13" s="66">
        <v>2.1977917751896081</v>
      </c>
      <c r="I13" s="66">
        <v>2.0042769631801889</v>
      </c>
      <c r="J13" s="66">
        <v>1.9378428512235921</v>
      </c>
      <c r="K13" s="66">
        <v>1.1881250000000001</v>
      </c>
      <c r="L13" s="66">
        <v>1.6305972868462872</v>
      </c>
      <c r="M13" s="66">
        <v>1.5581501530076431</v>
      </c>
      <c r="N13" s="66">
        <f t="shared" si="0"/>
        <v>1.985504398906605</v>
      </c>
    </row>
    <row r="14" spans="2:14" x14ac:dyDescent="0.2">
      <c r="B14" s="65" t="s">
        <v>28</v>
      </c>
      <c r="C14" s="65" t="s">
        <v>27</v>
      </c>
      <c r="D14" s="66">
        <v>5.8987499999999997</v>
      </c>
      <c r="E14" s="66">
        <v>4.3467030344526476</v>
      </c>
      <c r="F14" s="66">
        <v>5.4798809523809524</v>
      </c>
      <c r="G14" s="66">
        <v>6.092604051861306</v>
      </c>
      <c r="H14" s="66">
        <v>4.0964266548724755</v>
      </c>
      <c r="I14" s="66">
        <v>1.3124701090602418</v>
      </c>
      <c r="J14" s="66">
        <v>4.3958608167016155</v>
      </c>
      <c r="K14" s="66">
        <v>7.3537500000000007</v>
      </c>
      <c r="L14" s="66">
        <v>5.7972312463896003</v>
      </c>
      <c r="M14" s="66">
        <v>4.7179153364344426</v>
      </c>
      <c r="N14" s="66">
        <f t="shared" si="0"/>
        <v>4.9491592202153276</v>
      </c>
    </row>
    <row r="15" spans="2:14" x14ac:dyDescent="0.2">
      <c r="B15" s="65" t="s">
        <v>30</v>
      </c>
      <c r="C15" s="65" t="s">
        <v>48</v>
      </c>
      <c r="D15" s="66">
        <v>4.2856249999999996</v>
      </c>
      <c r="E15" s="66">
        <v>5.8943441508969761</v>
      </c>
      <c r="F15" s="66">
        <v>36.783749999999998</v>
      </c>
      <c r="G15" s="66">
        <v>16.251034808416176</v>
      </c>
      <c r="H15" s="66">
        <v>22.798351354284403</v>
      </c>
      <c r="I15" s="66">
        <v>26.597391256013648</v>
      </c>
      <c r="J15" s="66">
        <v>9.5935798386976003</v>
      </c>
      <c r="K15" s="66">
        <v>7.2043749999999998</v>
      </c>
      <c r="L15" s="66">
        <v>5.2077488520183088</v>
      </c>
      <c r="M15" s="66">
        <v>6.4436575763507618</v>
      </c>
      <c r="N15" s="66">
        <f t="shared" si="0"/>
        <v>14.105985783667791</v>
      </c>
    </row>
    <row r="16" spans="2:14" x14ac:dyDescent="0.2">
      <c r="B16" s="65" t="s">
        <v>32</v>
      </c>
      <c r="C16" s="65" t="s">
        <v>49</v>
      </c>
      <c r="D16" s="66">
        <v>18.512499999999996</v>
      </c>
      <c r="E16" s="66">
        <v>5.4593539852963229</v>
      </c>
      <c r="F16" s="66">
        <v>5.4239285714285712</v>
      </c>
      <c r="G16" s="66">
        <v>13.422771407956605</v>
      </c>
      <c r="H16" s="66">
        <v>0</v>
      </c>
      <c r="I16" s="66">
        <v>4.8509837463822274</v>
      </c>
      <c r="J16" s="66">
        <v>11.489341642604275</v>
      </c>
      <c r="K16" s="66">
        <v>6.1912500000000001</v>
      </c>
      <c r="L16" s="66">
        <v>2.7511111111111113</v>
      </c>
      <c r="M16" s="66">
        <v>4.7659132251895127</v>
      </c>
      <c r="N16" s="66">
        <f t="shared" si="0"/>
        <v>7.2867153689968616</v>
      </c>
    </row>
    <row r="17" spans="1:16" x14ac:dyDescent="0.2">
      <c r="B17" s="65" t="s">
        <v>34</v>
      </c>
      <c r="C17" s="65" t="s">
        <v>50</v>
      </c>
      <c r="D17" s="66">
        <v>0.3175</v>
      </c>
      <c r="E17" s="66">
        <v>0.25519063180827889</v>
      </c>
      <c r="F17" s="66">
        <v>0.16803571428571429</v>
      </c>
      <c r="G17" s="66">
        <v>0.55659982922267637</v>
      </c>
      <c r="H17" s="66">
        <v>0</v>
      </c>
      <c r="I17" s="66">
        <v>0.8641659383205873</v>
      </c>
      <c r="J17" s="66">
        <v>1.0504895956015869</v>
      </c>
      <c r="K17" s="66">
        <v>0.75</v>
      </c>
      <c r="L17" s="66">
        <v>0.50668959248902234</v>
      </c>
      <c r="M17" s="66">
        <v>0.53820923394090359</v>
      </c>
      <c r="N17" s="66">
        <f t="shared" si="0"/>
        <v>0.50068805356687696</v>
      </c>
    </row>
    <row r="18" spans="1:16" x14ac:dyDescent="0.2">
      <c r="B18" s="65" t="s">
        <v>36</v>
      </c>
      <c r="C18" s="65" t="s">
        <v>51</v>
      </c>
      <c r="D18" s="66">
        <v>0</v>
      </c>
      <c r="E18" s="66">
        <v>0</v>
      </c>
      <c r="F18" s="66">
        <v>0</v>
      </c>
      <c r="G18" s="66">
        <v>4.1322314049586778E-2</v>
      </c>
      <c r="H18" s="66">
        <v>0</v>
      </c>
      <c r="I18" s="66">
        <v>0.18686868686868688</v>
      </c>
      <c r="J18" s="66">
        <v>0.14031079234972679</v>
      </c>
      <c r="K18" s="66">
        <v>0.06</v>
      </c>
      <c r="L18" s="66">
        <v>0</v>
      </c>
      <c r="M18" s="66">
        <v>0.10163465197971897</v>
      </c>
      <c r="N18" s="66">
        <f t="shared" si="0"/>
        <v>5.301364452477194E-2</v>
      </c>
    </row>
    <row r="19" spans="1:16" x14ac:dyDescent="0.2">
      <c r="B19" s="65" t="s">
        <v>38</v>
      </c>
      <c r="C19" s="65" t="s">
        <v>52</v>
      </c>
      <c r="D19" s="66">
        <v>0</v>
      </c>
      <c r="E19" s="66">
        <v>4.9917582417582415E-2</v>
      </c>
      <c r="F19" s="66">
        <v>1.1071428571428571E-2</v>
      </c>
      <c r="G19" s="66">
        <v>1.2762680153476773</v>
      </c>
      <c r="H19" s="66">
        <v>4.9999999999999996E-2</v>
      </c>
      <c r="I19" s="66">
        <v>4.4666666666666667E-2</v>
      </c>
      <c r="J19" s="66">
        <v>0.2955059523809524</v>
      </c>
      <c r="K19" s="66">
        <v>0.92249999999999999</v>
      </c>
      <c r="L19" s="66">
        <v>5.8888888888888886E-2</v>
      </c>
      <c r="M19" s="66">
        <v>2.263412361134411E-2</v>
      </c>
      <c r="N19" s="66">
        <f t="shared" si="0"/>
        <v>0.27314526578845405</v>
      </c>
    </row>
    <row r="20" spans="1:16" x14ac:dyDescent="0.2">
      <c r="B20" s="65" t="s">
        <v>53</v>
      </c>
      <c r="C20" s="65" t="s">
        <v>162</v>
      </c>
      <c r="D20" s="66">
        <v>5.33</v>
      </c>
      <c r="E20" s="66">
        <v>10.694476900128022</v>
      </c>
      <c r="F20" s="66">
        <v>7.7091071428571425</v>
      </c>
      <c r="G20" s="66">
        <v>6.5249825131077914</v>
      </c>
      <c r="H20" s="66">
        <v>8.2325649274329606</v>
      </c>
      <c r="I20" s="66">
        <v>14.559533695589673</v>
      </c>
      <c r="J20" s="66">
        <v>18.526074165504852</v>
      </c>
      <c r="K20" s="66">
        <v>18.182500000000001</v>
      </c>
      <c r="L20" s="66">
        <v>6.0291752502983593</v>
      </c>
      <c r="M20" s="66">
        <v>6.8397779720969227</v>
      </c>
      <c r="N20" s="66">
        <f t="shared" si="0"/>
        <v>10.262819256701574</v>
      </c>
    </row>
    <row r="21" spans="1:16" x14ac:dyDescent="0.2">
      <c r="B21" s="67" t="s">
        <v>55</v>
      </c>
      <c r="C21" s="67" t="s">
        <v>56</v>
      </c>
      <c r="D21" s="68">
        <v>99.999375000000001</v>
      </c>
      <c r="E21" s="68">
        <v>100.00375</v>
      </c>
      <c r="F21" s="68">
        <v>100</v>
      </c>
      <c r="G21" s="68">
        <v>100</v>
      </c>
      <c r="H21" s="68">
        <v>100</v>
      </c>
      <c r="I21" s="68">
        <v>100</v>
      </c>
      <c r="J21" s="68">
        <v>100</v>
      </c>
      <c r="K21" s="68">
        <v>100.00041666666667</v>
      </c>
      <c r="L21" s="68">
        <v>99.999781045751618</v>
      </c>
      <c r="M21" s="68">
        <v>100</v>
      </c>
      <c r="N21" s="68">
        <f t="shared" si="0"/>
        <v>100.00033227124183</v>
      </c>
    </row>
    <row r="23" spans="1:16" x14ac:dyDescent="0.2">
      <c r="B23" s="64" t="s">
        <v>163</v>
      </c>
      <c r="N23" s="69"/>
    </row>
    <row r="24" spans="1:16" x14ac:dyDescent="0.2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1"/>
      <c r="O24" s="80"/>
      <c r="P24" s="80"/>
    </row>
    <row r="25" spans="1:16" x14ac:dyDescent="0.2">
      <c r="A25" s="80"/>
      <c r="B25" s="82"/>
      <c r="C25" s="82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</row>
    <row r="26" spans="1:16" x14ac:dyDescent="0.2">
      <c r="A26" s="83"/>
      <c r="B26" s="83"/>
      <c r="C26" s="84"/>
      <c r="D26" s="85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0"/>
      <c r="P26" s="80"/>
    </row>
    <row r="27" spans="1:16" x14ac:dyDescent="0.2">
      <c r="A27" s="83"/>
      <c r="B27" s="83"/>
      <c r="C27" s="83"/>
      <c r="D27" s="85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0"/>
      <c r="P27" s="80"/>
    </row>
    <row r="28" spans="1:16" x14ac:dyDescent="0.2">
      <c r="A28" s="83"/>
      <c r="B28" s="83"/>
      <c r="C28" s="83"/>
      <c r="D28" s="85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0"/>
      <c r="P28" s="80"/>
    </row>
    <row r="29" spans="1:16" x14ac:dyDescent="0.2">
      <c r="A29" s="83"/>
      <c r="B29" s="83"/>
      <c r="C29" s="83"/>
      <c r="D29" s="83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</row>
    <row r="30" spans="1:16" x14ac:dyDescent="0.2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</row>
    <row r="31" spans="1:16" x14ac:dyDescent="0.2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16" x14ac:dyDescent="0.2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1:16" x14ac:dyDescent="0.2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</row>
    <row r="34" spans="1:16" x14ac:dyDescent="0.2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</row>
    <row r="35" spans="1:16" x14ac:dyDescent="0.2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</row>
  </sheetData>
  <mergeCells count="3">
    <mergeCell ref="B1:B2"/>
    <mergeCell ref="C1:C2"/>
    <mergeCell ref="D2:N2"/>
  </mergeCells>
  <pageMargins left="0.7" right="0.7" top="0.75" bottom="0.75" header="0.3" footer="0.3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0"/>
  <sheetViews>
    <sheetView workbookViewId="0">
      <selection activeCell="L7" sqref="L7"/>
    </sheetView>
  </sheetViews>
  <sheetFormatPr defaultRowHeight="15" x14ac:dyDescent="0.25"/>
  <cols>
    <col min="3" max="3" width="20.85546875" customWidth="1"/>
    <col min="4" max="4" width="11.140625" customWidth="1"/>
  </cols>
  <sheetData>
    <row r="2" spans="2:10" x14ac:dyDescent="0.25">
      <c r="B2" s="14"/>
      <c r="C2" s="30" t="s">
        <v>117</v>
      </c>
      <c r="D2" s="30" t="s">
        <v>66</v>
      </c>
      <c r="E2" s="30" t="s">
        <v>67</v>
      </c>
      <c r="F2" s="30" t="s">
        <v>59</v>
      </c>
      <c r="G2" s="30" t="s">
        <v>108</v>
      </c>
      <c r="H2" s="30" t="s">
        <v>70</v>
      </c>
    </row>
    <row r="3" spans="2:10" x14ac:dyDescent="0.25">
      <c r="B3" s="30" t="s">
        <v>58</v>
      </c>
      <c r="C3" s="30" t="s">
        <v>42</v>
      </c>
      <c r="D3" s="79" t="s">
        <v>43</v>
      </c>
      <c r="E3" s="79"/>
      <c r="F3" s="79"/>
      <c r="G3" s="79"/>
      <c r="H3" s="79"/>
      <c r="J3" t="s">
        <v>161</v>
      </c>
    </row>
    <row r="4" spans="2:10" x14ac:dyDescent="0.25">
      <c r="B4" s="14" t="s">
        <v>6</v>
      </c>
      <c r="C4" s="14" t="s">
        <v>7</v>
      </c>
      <c r="D4" s="14">
        <f>(D27+D50+D73+D96+D119+D142)/6</f>
        <v>4.4783333333333326</v>
      </c>
      <c r="E4" s="14">
        <f>(E27+E50+E73+E96+E119+E142)/6</f>
        <v>3.5166666666666671</v>
      </c>
      <c r="F4" s="14">
        <f>(F27+F50+F73+F96+F119+F142)/6</f>
        <v>4.4905654265255679</v>
      </c>
      <c r="G4" s="14" t="s">
        <v>95</v>
      </c>
      <c r="H4" s="14">
        <f>(D4+E4+F4)/3</f>
        <v>4.161855142175189</v>
      </c>
      <c r="J4" s="32"/>
    </row>
    <row r="5" spans="2:10" x14ac:dyDescent="0.25">
      <c r="B5" s="14" t="s">
        <v>8</v>
      </c>
      <c r="C5" s="14" t="s">
        <v>9</v>
      </c>
      <c r="D5" s="14">
        <f t="shared" ref="D5:F22" si="0">(D28+D51+D74+D97+D120+D143)/6</f>
        <v>13.523333333333333</v>
      </c>
      <c r="E5" s="14">
        <f t="shared" si="0"/>
        <v>6.1583333333333323</v>
      </c>
      <c r="F5" s="14">
        <f t="shared" si="0"/>
        <v>1.519916142557652</v>
      </c>
      <c r="G5" s="14" t="s">
        <v>95</v>
      </c>
      <c r="H5" s="14">
        <f t="shared" ref="H5:H22" si="1">(D5+E5+F5)/3</f>
        <v>7.0671942697414387</v>
      </c>
    </row>
    <row r="6" spans="2:10" x14ac:dyDescent="0.25">
      <c r="B6" s="14" t="s">
        <v>10</v>
      </c>
      <c r="C6" s="14" t="s">
        <v>11</v>
      </c>
      <c r="D6" s="14">
        <f t="shared" si="0"/>
        <v>2.5583333333333331</v>
      </c>
      <c r="E6" s="14">
        <f t="shared" si="0"/>
        <v>0.66333333333333333</v>
      </c>
      <c r="F6" s="14">
        <f t="shared" si="0"/>
        <v>1.5855839191022321</v>
      </c>
      <c r="G6" s="14" t="s">
        <v>95</v>
      </c>
      <c r="H6" s="14">
        <f t="shared" si="1"/>
        <v>1.6024168619229664</v>
      </c>
    </row>
    <row r="7" spans="2:10" x14ac:dyDescent="0.25">
      <c r="B7" s="14" t="s">
        <v>12</v>
      </c>
      <c r="C7" s="14" t="s">
        <v>44</v>
      </c>
      <c r="D7" s="14">
        <f t="shared" si="0"/>
        <v>15.933333333333332</v>
      </c>
      <c r="E7" s="14">
        <f t="shared" si="0"/>
        <v>28.294999999999998</v>
      </c>
      <c r="F7" s="14">
        <f t="shared" si="0"/>
        <v>53.469772633746935</v>
      </c>
      <c r="G7" s="14" t="s">
        <v>95</v>
      </c>
      <c r="H7" s="14">
        <f t="shared" si="1"/>
        <v>32.566035322360086</v>
      </c>
    </row>
    <row r="8" spans="2:10" x14ac:dyDescent="0.25">
      <c r="B8" s="14" t="s">
        <v>14</v>
      </c>
      <c r="C8" s="14" t="s">
        <v>45</v>
      </c>
      <c r="D8" s="14">
        <f t="shared" si="0"/>
        <v>9.0249999999999986</v>
      </c>
      <c r="E8" s="14">
        <f t="shared" si="0"/>
        <v>11.13</v>
      </c>
      <c r="F8" s="14">
        <f t="shared" si="0"/>
        <v>5.0512404108218556</v>
      </c>
      <c r="G8" s="14" t="s">
        <v>95</v>
      </c>
      <c r="H8" s="14">
        <f t="shared" si="1"/>
        <v>8.4020801369406186</v>
      </c>
    </row>
    <row r="9" spans="2:10" x14ac:dyDescent="0.25">
      <c r="B9" s="14" t="s">
        <v>16</v>
      </c>
      <c r="C9" s="14" t="s">
        <v>17</v>
      </c>
      <c r="D9" s="14">
        <f t="shared" si="0"/>
        <v>7.6383333333333328</v>
      </c>
      <c r="E9" s="14">
        <f t="shared" si="0"/>
        <v>12.001666666666667</v>
      </c>
      <c r="F9" s="14">
        <f t="shared" si="0"/>
        <v>4.1253491620111724</v>
      </c>
      <c r="G9" s="14" t="s">
        <v>95</v>
      </c>
      <c r="H9" s="14">
        <f t="shared" si="1"/>
        <v>7.9217830540037246</v>
      </c>
    </row>
    <row r="10" spans="2:10" x14ac:dyDescent="0.25">
      <c r="B10" s="11" t="s">
        <v>18</v>
      </c>
      <c r="C10" s="11" t="s">
        <v>46</v>
      </c>
      <c r="D10" s="11">
        <f t="shared" si="0"/>
        <v>53.156666666666666</v>
      </c>
      <c r="E10" s="11">
        <f t="shared" si="0"/>
        <v>61.764999999999993</v>
      </c>
      <c r="F10" s="11">
        <f t="shared" si="0"/>
        <v>70.243437498686987</v>
      </c>
      <c r="G10" s="11" t="s">
        <v>95</v>
      </c>
      <c r="H10" s="11">
        <f t="shared" si="1"/>
        <v>61.721701388451208</v>
      </c>
    </row>
    <row r="11" spans="2:10" x14ac:dyDescent="0.25">
      <c r="B11" s="14" t="s">
        <v>20</v>
      </c>
      <c r="C11" s="14" t="s">
        <v>21</v>
      </c>
      <c r="D11" s="14">
        <f t="shared" si="0"/>
        <v>14.266666666666666</v>
      </c>
      <c r="E11" s="14">
        <f t="shared" si="0"/>
        <v>13.261666666666665</v>
      </c>
      <c r="F11" s="14">
        <f t="shared" si="0"/>
        <v>8.9461650310813834</v>
      </c>
      <c r="G11" s="14" t="s">
        <v>95</v>
      </c>
      <c r="H11" s="14">
        <f t="shared" si="1"/>
        <v>12.158166121471572</v>
      </c>
    </row>
    <row r="12" spans="2:10" x14ac:dyDescent="0.25">
      <c r="B12" s="14" t="s">
        <v>22</v>
      </c>
      <c r="C12" s="14" t="s">
        <v>47</v>
      </c>
      <c r="D12" s="14">
        <f t="shared" si="0"/>
        <v>1.7616666666666667</v>
      </c>
      <c r="E12" s="14">
        <f t="shared" si="0"/>
        <v>1.8550000000000002</v>
      </c>
      <c r="F12" s="14">
        <f t="shared" si="0"/>
        <v>1.5546949336767064</v>
      </c>
      <c r="G12" s="14" t="s">
        <v>95</v>
      </c>
      <c r="H12" s="14">
        <f t="shared" si="1"/>
        <v>1.7237872001144579</v>
      </c>
    </row>
    <row r="13" spans="2:10" x14ac:dyDescent="0.25">
      <c r="B13" s="14" t="s">
        <v>24</v>
      </c>
      <c r="C13" s="14" t="s">
        <v>23</v>
      </c>
      <c r="D13" s="14">
        <f t="shared" si="0"/>
        <v>2.375</v>
      </c>
      <c r="E13" s="14">
        <f t="shared" si="0"/>
        <v>3.1866666666666661</v>
      </c>
      <c r="F13" s="14">
        <f t="shared" si="0"/>
        <v>1.6823856563517416</v>
      </c>
      <c r="G13" s="14" t="s">
        <v>95</v>
      </c>
      <c r="H13" s="14">
        <f t="shared" si="1"/>
        <v>2.4146841076728025</v>
      </c>
    </row>
    <row r="14" spans="2:10" x14ac:dyDescent="0.25">
      <c r="B14" s="14" t="s">
        <v>26</v>
      </c>
      <c r="C14" s="14" t="s">
        <v>25</v>
      </c>
      <c r="D14" s="14">
        <f t="shared" si="0"/>
        <v>1.6583333333333332</v>
      </c>
      <c r="E14" s="14">
        <f t="shared" si="0"/>
        <v>1.8666666666666669</v>
      </c>
      <c r="F14" s="14">
        <f t="shared" si="0"/>
        <v>1.3667918605388616</v>
      </c>
      <c r="G14" s="14" t="s">
        <v>95</v>
      </c>
      <c r="H14" s="14">
        <f t="shared" si="1"/>
        <v>1.6305972868462872</v>
      </c>
    </row>
    <row r="15" spans="2:10" x14ac:dyDescent="0.25">
      <c r="B15" s="14" t="s">
        <v>28</v>
      </c>
      <c r="C15" s="14" t="s">
        <v>27</v>
      </c>
      <c r="D15" s="14">
        <f t="shared" si="0"/>
        <v>5.3383333333333338</v>
      </c>
      <c r="E15" s="14">
        <f t="shared" si="0"/>
        <v>5.3666666666666671</v>
      </c>
      <c r="F15" s="14">
        <f t="shared" si="0"/>
        <v>6.6866937391687982</v>
      </c>
      <c r="G15" s="14" t="s">
        <v>95</v>
      </c>
      <c r="H15" s="14">
        <f t="shared" si="1"/>
        <v>5.7972312463896003</v>
      </c>
    </row>
    <row r="16" spans="2:10" x14ac:dyDescent="0.25">
      <c r="B16" s="14" t="s">
        <v>30</v>
      </c>
      <c r="C16" s="14" t="s">
        <v>48</v>
      </c>
      <c r="D16" s="14">
        <f t="shared" si="0"/>
        <v>9.15</v>
      </c>
      <c r="E16" s="14">
        <f t="shared" si="0"/>
        <v>1.2633333333333334</v>
      </c>
      <c r="F16" s="14">
        <f t="shared" si="0"/>
        <v>5.2099132227215925</v>
      </c>
      <c r="G16" s="14" t="s">
        <v>95</v>
      </c>
      <c r="H16" s="14">
        <f t="shared" si="1"/>
        <v>5.2077488520183088</v>
      </c>
    </row>
    <row r="17" spans="2:8" x14ac:dyDescent="0.25">
      <c r="B17" s="14" t="s">
        <v>32</v>
      </c>
      <c r="C17" s="14" t="s">
        <v>49</v>
      </c>
      <c r="D17" s="14">
        <f t="shared" si="0"/>
        <v>3.8949999999999996</v>
      </c>
      <c r="E17" s="14">
        <f t="shared" si="0"/>
        <v>4.3583333333333334</v>
      </c>
      <c r="F17" s="14">
        <f t="shared" si="0"/>
        <v>0</v>
      </c>
      <c r="G17" s="14" t="s">
        <v>95</v>
      </c>
      <c r="H17" s="14">
        <f t="shared" si="1"/>
        <v>2.7511111111111113</v>
      </c>
    </row>
    <row r="18" spans="2:8" x14ac:dyDescent="0.25">
      <c r="B18" s="14" t="s">
        <v>34</v>
      </c>
      <c r="C18" s="14" t="s">
        <v>50</v>
      </c>
      <c r="D18" s="14">
        <f t="shared" si="0"/>
        <v>1.0833333333333333</v>
      </c>
      <c r="E18" s="14">
        <f t="shared" si="0"/>
        <v>0.23666666666666666</v>
      </c>
      <c r="F18" s="14">
        <f t="shared" si="0"/>
        <v>0.20006877746706705</v>
      </c>
      <c r="G18" s="14" t="s">
        <v>95</v>
      </c>
      <c r="H18" s="14">
        <f t="shared" si="1"/>
        <v>0.50668959248902234</v>
      </c>
    </row>
    <row r="19" spans="2:8" x14ac:dyDescent="0.25">
      <c r="B19" s="14" t="s">
        <v>36</v>
      </c>
      <c r="C19" s="14" t="s">
        <v>51</v>
      </c>
      <c r="D19" s="14">
        <f t="shared" si="0"/>
        <v>0</v>
      </c>
      <c r="E19" s="14">
        <f t="shared" si="0"/>
        <v>0</v>
      </c>
      <c r="F19" s="14">
        <f t="shared" si="0"/>
        <v>0</v>
      </c>
      <c r="G19" s="14" t="s">
        <v>95</v>
      </c>
      <c r="H19" s="14">
        <f t="shared" si="1"/>
        <v>0</v>
      </c>
    </row>
    <row r="20" spans="2:8" x14ac:dyDescent="0.25">
      <c r="B20" s="14" t="s">
        <v>38</v>
      </c>
      <c r="C20" s="14" t="s">
        <v>52</v>
      </c>
      <c r="D20" s="14">
        <f t="shared" si="0"/>
        <v>0.17666666666666667</v>
      </c>
      <c r="E20" s="14">
        <f t="shared" si="0"/>
        <v>0</v>
      </c>
      <c r="F20" s="14">
        <f t="shared" si="0"/>
        <v>0</v>
      </c>
      <c r="G20" s="14" t="s">
        <v>95</v>
      </c>
      <c r="H20" s="14">
        <f t="shared" si="1"/>
        <v>5.8888888888888886E-2</v>
      </c>
    </row>
    <row r="21" spans="2:8" x14ac:dyDescent="0.25">
      <c r="B21" s="14" t="s">
        <v>53</v>
      </c>
      <c r="C21" s="14" t="s">
        <v>54</v>
      </c>
      <c r="D21" s="14">
        <f t="shared" si="0"/>
        <v>7.1383333333333328</v>
      </c>
      <c r="E21" s="14">
        <f t="shared" si="0"/>
        <v>6.84</v>
      </c>
      <c r="F21" s="14">
        <f t="shared" si="0"/>
        <v>4.109192417561748</v>
      </c>
      <c r="G21" s="14" t="s">
        <v>95</v>
      </c>
      <c r="H21" s="14">
        <f t="shared" si="1"/>
        <v>6.0291752502983593</v>
      </c>
    </row>
    <row r="22" spans="2:8" x14ac:dyDescent="0.25">
      <c r="B22" s="14" t="s">
        <v>55</v>
      </c>
      <c r="C22" s="14" t="s">
        <v>56</v>
      </c>
      <c r="D22" s="14">
        <f t="shared" si="0"/>
        <v>100</v>
      </c>
      <c r="E22" s="14">
        <f t="shared" si="0"/>
        <v>100</v>
      </c>
      <c r="F22" s="14">
        <f t="shared" si="0"/>
        <v>99.999343137254883</v>
      </c>
      <c r="G22" s="14" t="s">
        <v>95</v>
      </c>
      <c r="H22" s="14">
        <f t="shared" si="1"/>
        <v>99.999781045751618</v>
      </c>
    </row>
    <row r="25" spans="2:8" x14ac:dyDescent="0.25">
      <c r="B25" s="29"/>
      <c r="C25" s="29" t="s">
        <v>118</v>
      </c>
      <c r="D25" s="29" t="s">
        <v>66</v>
      </c>
      <c r="E25" s="29" t="s">
        <v>67</v>
      </c>
      <c r="F25" s="29" t="s">
        <v>59</v>
      </c>
      <c r="G25" s="29" t="s">
        <v>69</v>
      </c>
      <c r="H25" s="29" t="s">
        <v>70</v>
      </c>
    </row>
    <row r="26" spans="2:8" x14ac:dyDescent="0.25">
      <c r="B26" s="23" t="s">
        <v>58</v>
      </c>
      <c r="C26" s="23" t="s">
        <v>42</v>
      </c>
      <c r="D26" s="78" t="s">
        <v>43</v>
      </c>
      <c r="E26" s="78"/>
      <c r="F26" s="78"/>
      <c r="G26" s="78"/>
      <c r="H26" s="78"/>
    </row>
    <row r="27" spans="2:8" x14ac:dyDescent="0.25">
      <c r="B27" s="23" t="s">
        <v>6</v>
      </c>
      <c r="C27" s="23" t="s">
        <v>7</v>
      </c>
      <c r="D27" s="23">
        <v>2</v>
      </c>
      <c r="E27" s="27">
        <v>3</v>
      </c>
      <c r="F27" s="24">
        <v>3.6312849162011163</v>
      </c>
      <c r="G27" s="20" t="s">
        <v>95</v>
      </c>
      <c r="H27" s="24">
        <f>(D27+E27+F27)/3</f>
        <v>2.8770949720670385</v>
      </c>
    </row>
    <row r="28" spans="2:8" x14ac:dyDescent="0.25">
      <c r="B28" s="23" t="s">
        <v>8</v>
      </c>
      <c r="C28" s="23" t="s">
        <v>9</v>
      </c>
      <c r="D28" s="23">
        <v>9.67</v>
      </c>
      <c r="E28" s="27">
        <v>4</v>
      </c>
      <c r="F28" s="24">
        <v>0</v>
      </c>
      <c r="G28" s="20" t="s">
        <v>95</v>
      </c>
      <c r="H28" s="24">
        <f t="shared" ref="H28:H45" si="2">(D28+E28+F28)/3</f>
        <v>4.5566666666666666</v>
      </c>
    </row>
    <row r="29" spans="2:8" x14ac:dyDescent="0.25">
      <c r="B29" s="23" t="s">
        <v>10</v>
      </c>
      <c r="C29" s="23" t="s">
        <v>11</v>
      </c>
      <c r="D29" s="23">
        <v>2.67</v>
      </c>
      <c r="E29" s="27">
        <v>0</v>
      </c>
      <c r="F29" s="24">
        <v>0</v>
      </c>
      <c r="G29" s="20" t="s">
        <v>95</v>
      </c>
      <c r="H29" s="24">
        <f t="shared" si="2"/>
        <v>0.89</v>
      </c>
    </row>
    <row r="30" spans="2:8" x14ac:dyDescent="0.25">
      <c r="B30" s="23" t="s">
        <v>12</v>
      </c>
      <c r="C30" s="23" t="s">
        <v>44</v>
      </c>
      <c r="D30" s="23">
        <v>4</v>
      </c>
      <c r="E30" s="27">
        <v>27.67</v>
      </c>
      <c r="F30" s="24">
        <v>40.782122905027919</v>
      </c>
      <c r="G30" s="20" t="s">
        <v>95</v>
      </c>
      <c r="H30" s="24">
        <f t="shared" si="2"/>
        <v>24.150707635009308</v>
      </c>
    </row>
    <row r="31" spans="2:8" x14ac:dyDescent="0.25">
      <c r="B31" s="23" t="s">
        <v>14</v>
      </c>
      <c r="C31" s="23" t="s">
        <v>45</v>
      </c>
      <c r="D31" s="23">
        <v>17.7</v>
      </c>
      <c r="E31" s="27">
        <v>23.67</v>
      </c>
      <c r="F31" s="24">
        <v>10.055865921787706</v>
      </c>
      <c r="G31" s="20" t="s">
        <v>95</v>
      </c>
      <c r="H31" s="24">
        <f t="shared" si="2"/>
        <v>17.14195530726257</v>
      </c>
    </row>
    <row r="32" spans="2:8" x14ac:dyDescent="0.25">
      <c r="B32" s="23" t="s">
        <v>16</v>
      </c>
      <c r="C32" s="23" t="s">
        <v>17</v>
      </c>
      <c r="D32" s="23">
        <v>12</v>
      </c>
      <c r="E32" s="27">
        <v>13.66</v>
      </c>
      <c r="F32" s="24">
        <v>17.877094972067034</v>
      </c>
      <c r="G32" s="20" t="s">
        <v>95</v>
      </c>
      <c r="H32" s="24">
        <f t="shared" si="2"/>
        <v>14.512364990689013</v>
      </c>
    </row>
    <row r="33" spans="2:8" x14ac:dyDescent="0.25">
      <c r="B33" s="25" t="s">
        <v>18</v>
      </c>
      <c r="C33" s="25" t="s">
        <v>46</v>
      </c>
      <c r="D33" s="25">
        <v>48.04</v>
      </c>
      <c r="E33" s="28">
        <v>72</v>
      </c>
      <c r="F33" s="26">
        <v>72.34636871508377</v>
      </c>
      <c r="G33" s="21" t="s">
        <v>95</v>
      </c>
      <c r="H33" s="26">
        <f t="shared" si="2"/>
        <v>64.128789571694583</v>
      </c>
    </row>
    <row r="34" spans="2:8" x14ac:dyDescent="0.25">
      <c r="B34" s="23" t="s">
        <v>20</v>
      </c>
      <c r="C34" s="23" t="s">
        <v>21</v>
      </c>
      <c r="D34" s="23">
        <v>14.33</v>
      </c>
      <c r="E34" s="27">
        <v>17</v>
      </c>
      <c r="F34" s="24">
        <v>7.821229050279328</v>
      </c>
      <c r="G34" s="20" t="s">
        <v>95</v>
      </c>
      <c r="H34" s="24">
        <f t="shared" si="2"/>
        <v>13.050409683426443</v>
      </c>
    </row>
    <row r="35" spans="2:8" x14ac:dyDescent="0.25">
      <c r="B35" s="23" t="s">
        <v>22</v>
      </c>
      <c r="C35" s="23" t="s">
        <v>47</v>
      </c>
      <c r="D35" s="23">
        <v>0.33</v>
      </c>
      <c r="E35" s="27">
        <v>1.67</v>
      </c>
      <c r="F35" s="24">
        <v>1.396648044692737</v>
      </c>
      <c r="G35" s="20" t="s">
        <v>95</v>
      </c>
      <c r="H35" s="24">
        <f t="shared" si="2"/>
        <v>1.1322160148975791</v>
      </c>
    </row>
    <row r="36" spans="2:8" x14ac:dyDescent="0.25">
      <c r="B36" s="23" t="s">
        <v>24</v>
      </c>
      <c r="C36" s="23" t="s">
        <v>23</v>
      </c>
      <c r="D36" s="23">
        <v>4.67</v>
      </c>
      <c r="E36" s="27">
        <v>1.67</v>
      </c>
      <c r="F36" s="24">
        <v>3.0726256983240212</v>
      </c>
      <c r="G36" s="20" t="s">
        <v>95</v>
      </c>
      <c r="H36" s="24">
        <f t="shared" si="2"/>
        <v>3.1375418994413402</v>
      </c>
    </row>
    <row r="37" spans="2:8" x14ac:dyDescent="0.25">
      <c r="B37" s="23" t="s">
        <v>26</v>
      </c>
      <c r="C37" s="23" t="s">
        <v>25</v>
      </c>
      <c r="D37" s="23">
        <v>2</v>
      </c>
      <c r="E37" s="27">
        <v>0.33</v>
      </c>
      <c r="F37" s="24">
        <v>1.955307262569832</v>
      </c>
      <c r="G37" s="20" t="s">
        <v>95</v>
      </c>
      <c r="H37" s="24">
        <f t="shared" si="2"/>
        <v>1.428435754189944</v>
      </c>
    </row>
    <row r="38" spans="2:8" x14ac:dyDescent="0.25">
      <c r="B38" s="23" t="s">
        <v>28</v>
      </c>
      <c r="C38" s="23" t="s">
        <v>27</v>
      </c>
      <c r="D38" s="23">
        <v>1.67</v>
      </c>
      <c r="E38" s="27">
        <v>2.33</v>
      </c>
      <c r="F38" s="24">
        <v>5.5865921787709478</v>
      </c>
      <c r="G38" s="20" t="s">
        <v>95</v>
      </c>
      <c r="H38" s="24">
        <f t="shared" si="2"/>
        <v>3.1955307262569828</v>
      </c>
    </row>
    <row r="39" spans="2:8" x14ac:dyDescent="0.25">
      <c r="B39" s="23" t="s">
        <v>30</v>
      </c>
      <c r="C39" s="23" t="s">
        <v>48</v>
      </c>
      <c r="D39" s="23">
        <v>16.3</v>
      </c>
      <c r="E39" s="27">
        <v>0</v>
      </c>
      <c r="F39" s="24">
        <v>4.1899441340782113</v>
      </c>
      <c r="G39" s="20" t="s">
        <v>95</v>
      </c>
      <c r="H39" s="24">
        <f t="shared" si="2"/>
        <v>6.8299813780260701</v>
      </c>
    </row>
    <row r="40" spans="2:8" x14ac:dyDescent="0.25">
      <c r="B40" s="23" t="s">
        <v>32</v>
      </c>
      <c r="C40" s="23" t="s">
        <v>49</v>
      </c>
      <c r="D40" s="23">
        <v>0</v>
      </c>
      <c r="E40" s="27">
        <v>0</v>
      </c>
      <c r="F40" s="24">
        <v>0</v>
      </c>
      <c r="G40" s="20" t="s">
        <v>95</v>
      </c>
      <c r="H40" s="24">
        <f t="shared" si="2"/>
        <v>0</v>
      </c>
    </row>
    <row r="41" spans="2:8" x14ac:dyDescent="0.25">
      <c r="B41" s="23" t="s">
        <v>34</v>
      </c>
      <c r="C41" s="23" t="s">
        <v>50</v>
      </c>
      <c r="D41" s="23">
        <v>0.33</v>
      </c>
      <c r="E41" s="27">
        <v>0</v>
      </c>
      <c r="F41" s="24">
        <v>0.27932960893854741</v>
      </c>
      <c r="G41" s="20" t="s">
        <v>95</v>
      </c>
      <c r="H41" s="24">
        <f t="shared" si="2"/>
        <v>0.20310986964618247</v>
      </c>
    </row>
    <row r="42" spans="2:8" x14ac:dyDescent="0.25">
      <c r="B42" s="23" t="s">
        <v>36</v>
      </c>
      <c r="C42" s="23" t="s">
        <v>51</v>
      </c>
      <c r="D42" s="23">
        <v>0</v>
      </c>
      <c r="E42" s="27">
        <v>0</v>
      </c>
      <c r="F42" s="24">
        <v>0</v>
      </c>
      <c r="G42" s="20" t="s">
        <v>95</v>
      </c>
      <c r="H42" s="24">
        <f t="shared" si="2"/>
        <v>0</v>
      </c>
    </row>
    <row r="43" spans="2:8" x14ac:dyDescent="0.25">
      <c r="B43" s="23" t="s">
        <v>38</v>
      </c>
      <c r="C43" s="23" t="s">
        <v>52</v>
      </c>
      <c r="D43" s="23">
        <v>0.33</v>
      </c>
      <c r="E43" s="27">
        <v>0</v>
      </c>
      <c r="F43" s="24">
        <v>0</v>
      </c>
      <c r="G43" s="20" t="s">
        <v>95</v>
      </c>
      <c r="H43" s="24">
        <f t="shared" si="2"/>
        <v>0.11</v>
      </c>
    </row>
    <row r="44" spans="2:8" x14ac:dyDescent="0.25">
      <c r="B44" s="23" t="s">
        <v>53</v>
      </c>
      <c r="C44" s="23" t="s">
        <v>54</v>
      </c>
      <c r="D44" s="23">
        <v>12</v>
      </c>
      <c r="E44" s="27">
        <v>5</v>
      </c>
      <c r="F44" s="24">
        <v>3.351955307262569</v>
      </c>
      <c r="G44" s="20" t="s">
        <v>95</v>
      </c>
      <c r="H44" s="24">
        <f t="shared" si="2"/>
        <v>6.7839851024208562</v>
      </c>
    </row>
    <row r="45" spans="2:8" x14ac:dyDescent="0.25">
      <c r="B45" s="23" t="s">
        <v>55</v>
      </c>
      <c r="C45" s="23" t="s">
        <v>56</v>
      </c>
      <c r="D45" s="23">
        <v>100</v>
      </c>
      <c r="E45" s="27">
        <v>100</v>
      </c>
      <c r="F45" s="24">
        <v>99.999999999999972</v>
      </c>
      <c r="G45" s="20" t="s">
        <v>95</v>
      </c>
      <c r="H45" s="24">
        <f t="shared" si="2"/>
        <v>100</v>
      </c>
    </row>
    <row r="48" spans="2:8" x14ac:dyDescent="0.25">
      <c r="B48" s="29"/>
      <c r="C48" s="29" t="s">
        <v>119</v>
      </c>
      <c r="D48" s="29" t="s">
        <v>66</v>
      </c>
      <c r="E48" s="29" t="s">
        <v>67</v>
      </c>
      <c r="F48" s="29" t="s">
        <v>59</v>
      </c>
      <c r="G48" s="29" t="s">
        <v>69</v>
      </c>
      <c r="H48" s="29" t="s">
        <v>70</v>
      </c>
    </row>
    <row r="49" spans="2:8" x14ac:dyDescent="0.25">
      <c r="B49" s="23" t="s">
        <v>58</v>
      </c>
      <c r="C49" s="23" t="s">
        <v>42</v>
      </c>
      <c r="D49" s="78" t="s">
        <v>43</v>
      </c>
      <c r="E49" s="78"/>
      <c r="F49" s="78"/>
      <c r="G49" s="78"/>
      <c r="H49" s="78"/>
    </row>
    <row r="50" spans="2:8" x14ac:dyDescent="0.25">
      <c r="B50" s="27" t="s">
        <v>6</v>
      </c>
      <c r="C50" s="27" t="s">
        <v>7</v>
      </c>
      <c r="D50" s="27">
        <v>0</v>
      </c>
      <c r="E50" s="27">
        <v>5</v>
      </c>
      <c r="F50" s="27">
        <v>6.6037735849056594</v>
      </c>
      <c r="G50" s="20" t="s">
        <v>95</v>
      </c>
      <c r="H50" s="61">
        <f>(D50+E50+F50)/3</f>
        <v>3.8679245283018866</v>
      </c>
    </row>
    <row r="51" spans="2:8" x14ac:dyDescent="0.25">
      <c r="B51" s="27" t="s">
        <v>8</v>
      </c>
      <c r="C51" s="27" t="s">
        <v>9</v>
      </c>
      <c r="D51" s="27">
        <v>33.67</v>
      </c>
      <c r="E51" s="27">
        <v>6.36</v>
      </c>
      <c r="F51" s="27">
        <v>9.1194968553459113</v>
      </c>
      <c r="G51" s="20" t="s">
        <v>95</v>
      </c>
      <c r="H51" s="61">
        <f t="shared" ref="H51:H68" si="3">(D51+E51+F51)/3</f>
        <v>16.38316561844864</v>
      </c>
    </row>
    <row r="52" spans="2:8" x14ac:dyDescent="0.25">
      <c r="B52" s="27" t="s">
        <v>10</v>
      </c>
      <c r="C52" s="27" t="s">
        <v>11</v>
      </c>
      <c r="D52" s="27">
        <v>8.33</v>
      </c>
      <c r="E52" s="27">
        <v>0.23</v>
      </c>
      <c r="F52" s="27">
        <v>1.5723270440251569</v>
      </c>
      <c r="G52" s="20" t="s">
        <v>95</v>
      </c>
      <c r="H52" s="61">
        <f t="shared" si="3"/>
        <v>3.3774423480083855</v>
      </c>
    </row>
    <row r="53" spans="2:8" x14ac:dyDescent="0.25">
      <c r="B53" s="27" t="s">
        <v>12</v>
      </c>
      <c r="C53" s="27" t="s">
        <v>44</v>
      </c>
      <c r="D53" s="27">
        <v>12</v>
      </c>
      <c r="E53" s="27">
        <v>28.64</v>
      </c>
      <c r="F53" s="27">
        <v>42.767295597484271</v>
      </c>
      <c r="G53" s="20" t="s">
        <v>95</v>
      </c>
      <c r="H53" s="61">
        <f t="shared" si="3"/>
        <v>27.802431865828094</v>
      </c>
    </row>
    <row r="54" spans="2:8" x14ac:dyDescent="0.25">
      <c r="B54" s="27" t="s">
        <v>14</v>
      </c>
      <c r="C54" s="27" t="s">
        <v>45</v>
      </c>
      <c r="D54" s="27">
        <v>8.67</v>
      </c>
      <c r="E54" s="27">
        <v>5.23</v>
      </c>
      <c r="F54" s="27">
        <v>4.4025157232704402</v>
      </c>
      <c r="G54" s="20" t="s">
        <v>95</v>
      </c>
      <c r="H54" s="61">
        <f t="shared" si="3"/>
        <v>6.1008385744234799</v>
      </c>
    </row>
    <row r="55" spans="2:8" x14ac:dyDescent="0.25">
      <c r="B55" s="27" t="s">
        <v>16</v>
      </c>
      <c r="C55" s="27" t="s">
        <v>17</v>
      </c>
      <c r="D55" s="27">
        <v>0</v>
      </c>
      <c r="E55" s="27">
        <v>14.54</v>
      </c>
      <c r="F55" s="27">
        <v>0</v>
      </c>
      <c r="G55" s="20" t="s">
        <v>95</v>
      </c>
      <c r="H55" s="61">
        <f t="shared" si="3"/>
        <v>4.8466666666666667</v>
      </c>
    </row>
    <row r="56" spans="2:8" x14ac:dyDescent="0.25">
      <c r="B56" s="28" t="s">
        <v>18</v>
      </c>
      <c r="C56" s="28" t="s">
        <v>46</v>
      </c>
      <c r="D56" s="28">
        <v>62.67</v>
      </c>
      <c r="E56" s="28">
        <v>60</v>
      </c>
      <c r="F56" s="28">
        <v>64.465408805031444</v>
      </c>
      <c r="G56" s="21" t="s">
        <v>95</v>
      </c>
      <c r="H56" s="28">
        <f>(D56+E56+F56)/3</f>
        <v>62.378469601677146</v>
      </c>
    </row>
    <row r="57" spans="2:8" x14ac:dyDescent="0.25">
      <c r="B57" s="27" t="s">
        <v>20</v>
      </c>
      <c r="C57" s="27" t="s">
        <v>21</v>
      </c>
      <c r="D57" s="27">
        <v>9.67</v>
      </c>
      <c r="E57" s="27">
        <v>7.05</v>
      </c>
      <c r="F57" s="27">
        <v>8.8050314465408803</v>
      </c>
      <c r="G57" s="20" t="s">
        <v>95</v>
      </c>
      <c r="H57" s="61">
        <f t="shared" si="3"/>
        <v>8.5083438155136264</v>
      </c>
    </row>
    <row r="58" spans="2:8" x14ac:dyDescent="0.25">
      <c r="B58" s="27" t="s">
        <v>22</v>
      </c>
      <c r="C58" s="27" t="s">
        <v>47</v>
      </c>
      <c r="D58" s="27">
        <v>1.67</v>
      </c>
      <c r="E58" s="27">
        <v>1.36</v>
      </c>
      <c r="F58" s="27">
        <v>0.94339622641509413</v>
      </c>
      <c r="G58" s="20" t="s">
        <v>95</v>
      </c>
      <c r="H58" s="61">
        <f t="shared" si="3"/>
        <v>1.3244654088050314</v>
      </c>
    </row>
    <row r="59" spans="2:8" x14ac:dyDescent="0.25">
      <c r="B59" s="27" t="s">
        <v>24</v>
      </c>
      <c r="C59" s="27" t="s">
        <v>23</v>
      </c>
      <c r="D59" s="27">
        <v>1.33</v>
      </c>
      <c r="E59" s="27">
        <v>3.86</v>
      </c>
      <c r="F59" s="27">
        <v>0.31446540880503138</v>
      </c>
      <c r="G59" s="20" t="s">
        <v>95</v>
      </c>
      <c r="H59" s="61">
        <f t="shared" si="3"/>
        <v>1.8348218029350101</v>
      </c>
    </row>
    <row r="60" spans="2:8" x14ac:dyDescent="0.25">
      <c r="B60" s="27" t="s">
        <v>26</v>
      </c>
      <c r="C60" s="27" t="s">
        <v>25</v>
      </c>
      <c r="D60" s="27">
        <v>0.67</v>
      </c>
      <c r="E60" s="27">
        <v>2.5</v>
      </c>
      <c r="F60" s="27">
        <v>1.5723270440251569</v>
      </c>
      <c r="G60" s="20" t="s">
        <v>95</v>
      </c>
      <c r="H60" s="61">
        <f t="shared" si="3"/>
        <v>1.5807756813417189</v>
      </c>
    </row>
    <row r="61" spans="2:8" x14ac:dyDescent="0.25">
      <c r="B61" s="27" t="s">
        <v>28</v>
      </c>
      <c r="C61" s="27" t="s">
        <v>27</v>
      </c>
      <c r="D61" s="27">
        <v>3.33</v>
      </c>
      <c r="E61" s="27">
        <v>10.91</v>
      </c>
      <c r="F61" s="27">
        <v>9.1194968553459113</v>
      </c>
      <c r="G61" s="20" t="s">
        <v>95</v>
      </c>
      <c r="H61" s="61">
        <f t="shared" si="3"/>
        <v>7.7864989517819696</v>
      </c>
    </row>
    <row r="62" spans="2:8" x14ac:dyDescent="0.25">
      <c r="B62" s="27" t="s">
        <v>30</v>
      </c>
      <c r="C62" s="27" t="s">
        <v>48</v>
      </c>
      <c r="D62" s="27">
        <v>7.67</v>
      </c>
      <c r="E62" s="27">
        <v>0</v>
      </c>
      <c r="F62" s="27">
        <v>7.2327044025157212</v>
      </c>
      <c r="G62" s="20" t="s">
        <v>95</v>
      </c>
      <c r="H62" s="61">
        <f t="shared" si="3"/>
        <v>4.9675681341719065</v>
      </c>
    </row>
    <row r="63" spans="2:8" x14ac:dyDescent="0.25">
      <c r="B63" s="27" t="s">
        <v>32</v>
      </c>
      <c r="C63" s="27" t="s">
        <v>49</v>
      </c>
      <c r="D63" s="27">
        <v>6</v>
      </c>
      <c r="E63" s="27">
        <v>2.27</v>
      </c>
      <c r="F63" s="27">
        <v>0</v>
      </c>
      <c r="G63" s="20" t="s">
        <v>95</v>
      </c>
      <c r="H63" s="61">
        <f t="shared" si="3"/>
        <v>2.7566666666666664</v>
      </c>
    </row>
    <row r="64" spans="2:8" x14ac:dyDescent="0.25">
      <c r="B64" s="27" t="s">
        <v>34</v>
      </c>
      <c r="C64" s="27" t="s">
        <v>50</v>
      </c>
      <c r="D64" s="27">
        <v>1</v>
      </c>
      <c r="E64" s="27">
        <v>0.23</v>
      </c>
      <c r="F64" s="27">
        <v>0.31446540880503138</v>
      </c>
      <c r="G64" s="20" t="s">
        <v>95</v>
      </c>
      <c r="H64" s="61">
        <f t="shared" si="3"/>
        <v>0.51482180293501045</v>
      </c>
    </row>
    <row r="65" spans="2:8" x14ac:dyDescent="0.25">
      <c r="B65" s="27" t="s">
        <v>36</v>
      </c>
      <c r="C65" s="27" t="s">
        <v>51</v>
      </c>
      <c r="D65" s="27">
        <v>0</v>
      </c>
      <c r="E65" s="27">
        <v>0</v>
      </c>
      <c r="F65" s="27">
        <v>0</v>
      </c>
      <c r="G65" s="20" t="s">
        <v>95</v>
      </c>
      <c r="H65" s="61">
        <f t="shared" si="3"/>
        <v>0</v>
      </c>
    </row>
    <row r="66" spans="2:8" x14ac:dyDescent="0.25">
      <c r="B66" s="27" t="s">
        <v>38</v>
      </c>
      <c r="C66" s="27" t="s">
        <v>52</v>
      </c>
      <c r="D66" s="27">
        <v>0.33</v>
      </c>
      <c r="E66" s="27">
        <v>0</v>
      </c>
      <c r="F66" s="27">
        <v>0</v>
      </c>
      <c r="G66" s="20" t="s">
        <v>95</v>
      </c>
      <c r="H66" s="61">
        <f t="shared" si="3"/>
        <v>0.11</v>
      </c>
    </row>
    <row r="67" spans="2:8" x14ac:dyDescent="0.25">
      <c r="B67" s="27" t="s">
        <v>53</v>
      </c>
      <c r="C67" s="27" t="s">
        <v>54</v>
      </c>
      <c r="D67" s="27">
        <v>5.66</v>
      </c>
      <c r="E67" s="27">
        <v>11.82</v>
      </c>
      <c r="F67" s="27">
        <v>7.2327044025157212</v>
      </c>
      <c r="G67" s="20" t="s">
        <v>95</v>
      </c>
      <c r="H67" s="61">
        <f t="shared" si="3"/>
        <v>8.2375681341719069</v>
      </c>
    </row>
    <row r="68" spans="2:8" x14ac:dyDescent="0.25">
      <c r="B68" s="27" t="s">
        <v>55</v>
      </c>
      <c r="C68" s="27" t="s">
        <v>56</v>
      </c>
      <c r="D68" s="27">
        <v>100</v>
      </c>
      <c r="E68" s="27">
        <v>100</v>
      </c>
      <c r="F68" s="27">
        <v>100</v>
      </c>
      <c r="G68" s="20" t="s">
        <v>95</v>
      </c>
      <c r="H68" s="61">
        <f t="shared" si="3"/>
        <v>100</v>
      </c>
    </row>
    <row r="71" spans="2:8" x14ac:dyDescent="0.25">
      <c r="B71" s="29"/>
      <c r="C71" s="29" t="s">
        <v>120</v>
      </c>
      <c r="D71" s="29" t="s">
        <v>66</v>
      </c>
      <c r="E71" s="29" t="s">
        <v>67</v>
      </c>
      <c r="F71" s="29" t="s">
        <v>59</v>
      </c>
      <c r="G71" s="29" t="s">
        <v>69</v>
      </c>
      <c r="H71" s="29" t="s">
        <v>70</v>
      </c>
    </row>
    <row r="72" spans="2:8" x14ac:dyDescent="0.25">
      <c r="B72" s="23" t="s">
        <v>58</v>
      </c>
      <c r="C72" s="23" t="s">
        <v>42</v>
      </c>
      <c r="D72" s="78" t="s">
        <v>43</v>
      </c>
      <c r="E72" s="78"/>
      <c r="F72" s="78"/>
      <c r="G72" s="78"/>
      <c r="H72" s="78"/>
    </row>
    <row r="73" spans="2:8" x14ac:dyDescent="0.25">
      <c r="B73" s="27" t="s">
        <v>6</v>
      </c>
      <c r="C73" s="27" t="s">
        <v>7</v>
      </c>
      <c r="D73" s="27">
        <v>8.1999999999999993</v>
      </c>
      <c r="E73" s="27">
        <v>1.25</v>
      </c>
      <c r="F73" s="27">
        <v>4.7058823529411766</v>
      </c>
      <c r="G73" s="20" t="s">
        <v>95</v>
      </c>
      <c r="H73" s="61">
        <f t="shared" ref="H73:H91" si="4">(D73+E73+F73)/3</f>
        <v>4.7186274509803923</v>
      </c>
    </row>
    <row r="74" spans="2:8" x14ac:dyDescent="0.25">
      <c r="B74" s="27" t="s">
        <v>8</v>
      </c>
      <c r="C74" s="27" t="s">
        <v>9</v>
      </c>
      <c r="D74" s="27">
        <v>9.8000000000000007</v>
      </c>
      <c r="E74" s="27">
        <v>7</v>
      </c>
      <c r="F74" s="27">
        <v>0</v>
      </c>
      <c r="G74" s="20" t="s">
        <v>95</v>
      </c>
      <c r="H74" s="61">
        <f t="shared" si="4"/>
        <v>5.6000000000000005</v>
      </c>
    </row>
    <row r="75" spans="2:8" x14ac:dyDescent="0.25">
      <c r="B75" s="27" t="s">
        <v>10</v>
      </c>
      <c r="C75" s="27" t="s">
        <v>11</v>
      </c>
      <c r="D75" s="27">
        <v>3.6</v>
      </c>
      <c r="E75" s="27">
        <v>3.75</v>
      </c>
      <c r="F75" s="27">
        <v>7.9411764705882346</v>
      </c>
      <c r="G75" s="20" t="s">
        <v>95</v>
      </c>
      <c r="H75" s="61">
        <f t="shared" si="4"/>
        <v>5.0970588235294114</v>
      </c>
    </row>
    <row r="76" spans="2:8" x14ac:dyDescent="0.25">
      <c r="B76" s="27" t="s">
        <v>12</v>
      </c>
      <c r="C76" s="27" t="s">
        <v>44</v>
      </c>
      <c r="D76" s="27">
        <v>14.6</v>
      </c>
      <c r="E76" s="27">
        <v>30.25</v>
      </c>
      <c r="F76" s="27">
        <v>44.107647058823524</v>
      </c>
      <c r="G76" s="20" t="s">
        <v>95</v>
      </c>
      <c r="H76" s="61">
        <f t="shared" si="4"/>
        <v>29.652549019607843</v>
      </c>
    </row>
    <row r="77" spans="2:8" x14ac:dyDescent="0.25">
      <c r="B77" s="27" t="s">
        <v>14</v>
      </c>
      <c r="C77" s="27" t="s">
        <v>45</v>
      </c>
      <c r="D77" s="27">
        <v>8.1999999999999993</v>
      </c>
      <c r="E77" s="27">
        <v>14.75</v>
      </c>
      <c r="F77" s="27">
        <v>3.8235294117647056</v>
      </c>
      <c r="G77" s="20" t="s">
        <v>95</v>
      </c>
      <c r="H77" s="61">
        <f t="shared" si="4"/>
        <v>8.924509803921568</v>
      </c>
    </row>
    <row r="78" spans="2:8" x14ac:dyDescent="0.25">
      <c r="B78" s="27" t="s">
        <v>16</v>
      </c>
      <c r="C78" s="27" t="s">
        <v>17</v>
      </c>
      <c r="D78" s="27">
        <v>0</v>
      </c>
      <c r="E78" s="27">
        <v>7.5</v>
      </c>
      <c r="F78" s="27">
        <v>0</v>
      </c>
      <c r="G78" s="20" t="s">
        <v>95</v>
      </c>
      <c r="H78" s="61">
        <f t="shared" si="4"/>
        <v>2.5</v>
      </c>
    </row>
    <row r="79" spans="2:8" x14ac:dyDescent="0.25">
      <c r="B79" s="28" t="s">
        <v>18</v>
      </c>
      <c r="C79" s="28" t="s">
        <v>46</v>
      </c>
      <c r="D79" s="28">
        <v>44.4</v>
      </c>
      <c r="E79" s="28">
        <v>64.5</v>
      </c>
      <c r="F79" s="28">
        <v>60.584294117647055</v>
      </c>
      <c r="G79" s="21" t="s">
        <v>95</v>
      </c>
      <c r="H79" s="28">
        <f>(D79+E79+F79)/3</f>
        <v>56.494764705882353</v>
      </c>
    </row>
    <row r="80" spans="2:8" x14ac:dyDescent="0.25">
      <c r="B80" s="27" t="s">
        <v>20</v>
      </c>
      <c r="C80" s="27" t="s">
        <v>21</v>
      </c>
      <c r="D80" s="27">
        <v>13.6</v>
      </c>
      <c r="E80" s="27">
        <v>7.75</v>
      </c>
      <c r="F80" s="27">
        <v>18.52941176470588</v>
      </c>
      <c r="G80" s="20" t="s">
        <v>95</v>
      </c>
      <c r="H80" s="61">
        <f t="shared" si="4"/>
        <v>13.293137254901959</v>
      </c>
    </row>
    <row r="81" spans="2:8" x14ac:dyDescent="0.25">
      <c r="B81" s="27" t="s">
        <v>22</v>
      </c>
      <c r="C81" s="27" t="s">
        <v>47</v>
      </c>
      <c r="D81" s="27">
        <v>1.4</v>
      </c>
      <c r="E81" s="27">
        <v>1.5</v>
      </c>
      <c r="F81" s="27">
        <v>0.88235294117647056</v>
      </c>
      <c r="G81" s="20" t="s">
        <v>95</v>
      </c>
      <c r="H81" s="61">
        <f t="shared" si="4"/>
        <v>1.2607843137254902</v>
      </c>
    </row>
    <row r="82" spans="2:8" x14ac:dyDescent="0.25">
      <c r="B82" s="27" t="s">
        <v>24</v>
      </c>
      <c r="C82" s="27" t="s">
        <v>23</v>
      </c>
      <c r="D82" s="27">
        <v>0</v>
      </c>
      <c r="E82" s="27">
        <v>3.5</v>
      </c>
      <c r="F82" s="27">
        <v>2.3529411764705883</v>
      </c>
      <c r="G82" s="20" t="s">
        <v>95</v>
      </c>
      <c r="H82" s="61">
        <f t="shared" si="4"/>
        <v>1.9509803921568629</v>
      </c>
    </row>
    <row r="83" spans="2:8" x14ac:dyDescent="0.25">
      <c r="B83" s="27" t="s">
        <v>26</v>
      </c>
      <c r="C83" s="27" t="s">
        <v>25</v>
      </c>
      <c r="D83" s="27">
        <v>2.2000000000000002</v>
      </c>
      <c r="E83" s="27">
        <v>2</v>
      </c>
      <c r="F83" s="27">
        <v>0.58823529411764708</v>
      </c>
      <c r="G83" s="20" t="s">
        <v>95</v>
      </c>
      <c r="H83" s="61">
        <f t="shared" si="4"/>
        <v>1.5960784313725489</v>
      </c>
    </row>
    <row r="84" spans="2:8" x14ac:dyDescent="0.25">
      <c r="B84" s="27" t="s">
        <v>28</v>
      </c>
      <c r="C84" s="27" t="s">
        <v>27</v>
      </c>
      <c r="D84" s="27">
        <v>3.2</v>
      </c>
      <c r="E84" s="27">
        <v>3.25</v>
      </c>
      <c r="F84" s="27">
        <v>4.117647058823529</v>
      </c>
      <c r="G84" s="20" t="s">
        <v>95</v>
      </c>
      <c r="H84" s="61">
        <f t="shared" si="4"/>
        <v>3.5225490196078426</v>
      </c>
    </row>
    <row r="85" spans="2:8" x14ac:dyDescent="0.25">
      <c r="B85" s="27" t="s">
        <v>30</v>
      </c>
      <c r="C85" s="27" t="s">
        <v>48</v>
      </c>
      <c r="D85" s="27">
        <v>15.6</v>
      </c>
      <c r="E85" s="27">
        <v>4</v>
      </c>
      <c r="F85" s="27">
        <v>10.588235294117645</v>
      </c>
      <c r="G85" s="20" t="s">
        <v>95</v>
      </c>
      <c r="H85" s="61">
        <f t="shared" si="4"/>
        <v>10.062745098039215</v>
      </c>
    </row>
    <row r="86" spans="2:8" x14ac:dyDescent="0.25">
      <c r="B86" s="27" t="s">
        <v>32</v>
      </c>
      <c r="C86" s="27" t="s">
        <v>49</v>
      </c>
      <c r="D86" s="27">
        <v>9.1999999999999993</v>
      </c>
      <c r="E86" s="27">
        <v>9</v>
      </c>
      <c r="F86" s="27">
        <v>0</v>
      </c>
      <c r="G86" s="20" t="s">
        <v>95</v>
      </c>
      <c r="H86" s="61">
        <f t="shared" si="4"/>
        <v>6.0666666666666664</v>
      </c>
    </row>
    <row r="87" spans="2:8" x14ac:dyDescent="0.25">
      <c r="B87" s="27" t="s">
        <v>34</v>
      </c>
      <c r="C87" s="27" t="s">
        <v>50</v>
      </c>
      <c r="D87" s="27">
        <v>4</v>
      </c>
      <c r="E87" s="27">
        <v>0.25</v>
      </c>
      <c r="F87" s="27">
        <v>0.29411764705882354</v>
      </c>
      <c r="G87" s="20" t="s">
        <v>95</v>
      </c>
      <c r="H87" s="61">
        <f t="shared" si="4"/>
        <v>1.5147058823529411</v>
      </c>
    </row>
    <row r="88" spans="2:8" x14ac:dyDescent="0.25">
      <c r="B88" s="27" t="s">
        <v>36</v>
      </c>
      <c r="C88" s="27" t="s">
        <v>51</v>
      </c>
      <c r="D88" s="27">
        <v>0</v>
      </c>
      <c r="E88" s="27">
        <v>0</v>
      </c>
      <c r="F88" s="27">
        <v>0</v>
      </c>
      <c r="G88" s="20" t="s">
        <v>95</v>
      </c>
      <c r="H88" s="61">
        <f t="shared" si="4"/>
        <v>0</v>
      </c>
    </row>
    <row r="89" spans="2:8" x14ac:dyDescent="0.25">
      <c r="B89" s="27" t="s">
        <v>38</v>
      </c>
      <c r="C89" s="27" t="s">
        <v>52</v>
      </c>
      <c r="D89" s="27">
        <v>0.4</v>
      </c>
      <c r="E89" s="27">
        <v>0</v>
      </c>
      <c r="F89" s="27">
        <v>0</v>
      </c>
      <c r="G89" s="20" t="s">
        <v>95</v>
      </c>
      <c r="H89" s="61">
        <f t="shared" si="4"/>
        <v>0.13333333333333333</v>
      </c>
    </row>
    <row r="90" spans="2:8" x14ac:dyDescent="0.25">
      <c r="B90" s="27" t="s">
        <v>53</v>
      </c>
      <c r="C90" s="27" t="s">
        <v>54</v>
      </c>
      <c r="D90" s="27">
        <v>6</v>
      </c>
      <c r="E90" s="27">
        <v>4.25</v>
      </c>
      <c r="F90" s="27">
        <v>2.0588235294117645</v>
      </c>
      <c r="G90" s="20" t="s">
        <v>95</v>
      </c>
      <c r="H90" s="61">
        <f t="shared" si="4"/>
        <v>4.1029411764705879</v>
      </c>
    </row>
    <row r="91" spans="2:8" x14ac:dyDescent="0.25">
      <c r="B91" s="27" t="s">
        <v>55</v>
      </c>
      <c r="C91" s="27" t="s">
        <v>56</v>
      </c>
      <c r="D91" s="27">
        <v>100</v>
      </c>
      <c r="E91" s="27">
        <v>100</v>
      </c>
      <c r="F91" s="27">
        <v>99.996058823529424</v>
      </c>
      <c r="G91" s="20" t="s">
        <v>95</v>
      </c>
      <c r="H91" s="61">
        <f t="shared" si="4"/>
        <v>99.998686274509808</v>
      </c>
    </row>
    <row r="94" spans="2:8" x14ac:dyDescent="0.25">
      <c r="B94" s="29"/>
      <c r="C94" s="29" t="s">
        <v>121</v>
      </c>
      <c r="D94" s="29" t="s">
        <v>66</v>
      </c>
      <c r="E94" s="29" t="s">
        <v>67</v>
      </c>
      <c r="F94" s="29" t="s">
        <v>59</v>
      </c>
      <c r="G94" s="29" t="s">
        <v>69</v>
      </c>
      <c r="H94" s="29" t="s">
        <v>70</v>
      </c>
    </row>
    <row r="95" spans="2:8" x14ac:dyDescent="0.25">
      <c r="B95" s="23" t="s">
        <v>58</v>
      </c>
      <c r="C95" s="23" t="s">
        <v>42</v>
      </c>
      <c r="D95" s="78" t="s">
        <v>43</v>
      </c>
      <c r="E95" s="78"/>
      <c r="F95" s="78"/>
      <c r="G95" s="78"/>
      <c r="H95" s="78"/>
    </row>
    <row r="96" spans="2:8" x14ac:dyDescent="0.25">
      <c r="B96" s="23" t="s">
        <v>6</v>
      </c>
      <c r="C96" s="27" t="s">
        <v>7</v>
      </c>
      <c r="D96" s="27">
        <v>4.67</v>
      </c>
      <c r="E96" s="27">
        <v>3.18</v>
      </c>
      <c r="F96" s="27">
        <v>3.4374999999999991</v>
      </c>
      <c r="G96" s="20" t="s">
        <v>95</v>
      </c>
      <c r="H96" s="27">
        <f>(D96+E96+F96)/3</f>
        <v>3.7624999999999993</v>
      </c>
    </row>
    <row r="97" spans="2:8" x14ac:dyDescent="0.25">
      <c r="B97" s="23" t="s">
        <v>8</v>
      </c>
      <c r="C97" s="27" t="s">
        <v>9</v>
      </c>
      <c r="D97" s="27">
        <v>5</v>
      </c>
      <c r="E97" s="27">
        <v>4.32</v>
      </c>
      <c r="F97" s="27">
        <v>0</v>
      </c>
      <c r="G97" s="20" t="s">
        <v>95</v>
      </c>
      <c r="H97" s="27">
        <f t="shared" ref="H97:H114" si="5">(D97+E97+F97)/3</f>
        <v>3.1066666666666669</v>
      </c>
    </row>
    <row r="98" spans="2:8" x14ac:dyDescent="0.25">
      <c r="B98" s="23" t="s">
        <v>10</v>
      </c>
      <c r="C98" s="27" t="s">
        <v>11</v>
      </c>
      <c r="D98" s="27">
        <v>0</v>
      </c>
      <c r="E98" s="27">
        <v>0</v>
      </c>
      <c r="F98" s="27">
        <v>0</v>
      </c>
      <c r="G98" s="20" t="s">
        <v>95</v>
      </c>
      <c r="H98" s="27">
        <f t="shared" si="5"/>
        <v>0</v>
      </c>
    </row>
    <row r="99" spans="2:8" x14ac:dyDescent="0.25">
      <c r="B99" s="23" t="s">
        <v>12</v>
      </c>
      <c r="C99" s="27" t="s">
        <v>44</v>
      </c>
      <c r="D99" s="27">
        <v>24</v>
      </c>
      <c r="E99" s="27">
        <v>20</v>
      </c>
      <c r="F99" s="27">
        <v>55.312499999999986</v>
      </c>
      <c r="G99" s="20" t="s">
        <v>95</v>
      </c>
      <c r="H99" s="27">
        <f t="shared" si="5"/>
        <v>33.104166666666664</v>
      </c>
    </row>
    <row r="100" spans="2:8" x14ac:dyDescent="0.25">
      <c r="B100" s="23" t="s">
        <v>14</v>
      </c>
      <c r="C100" s="27" t="s">
        <v>45</v>
      </c>
      <c r="D100" s="27">
        <v>10.33</v>
      </c>
      <c r="E100" s="27">
        <v>4.32</v>
      </c>
      <c r="F100" s="27">
        <v>2.1875</v>
      </c>
      <c r="G100" s="20" t="s">
        <v>95</v>
      </c>
      <c r="H100" s="27">
        <f t="shared" si="5"/>
        <v>5.6124999999999998</v>
      </c>
    </row>
    <row r="101" spans="2:8" x14ac:dyDescent="0.25">
      <c r="B101" s="23" t="s">
        <v>16</v>
      </c>
      <c r="C101" s="27" t="s">
        <v>17</v>
      </c>
      <c r="D101" s="27">
        <v>6.33</v>
      </c>
      <c r="E101" s="27">
        <v>15</v>
      </c>
      <c r="F101" s="27">
        <v>6.8749999999999982</v>
      </c>
      <c r="G101" s="20" t="s">
        <v>95</v>
      </c>
      <c r="H101" s="27">
        <f t="shared" si="5"/>
        <v>9.4016666666666655</v>
      </c>
    </row>
    <row r="102" spans="2:8" x14ac:dyDescent="0.25">
      <c r="B102" s="25" t="s">
        <v>18</v>
      </c>
      <c r="C102" s="28" t="s">
        <v>46</v>
      </c>
      <c r="D102" s="28">
        <v>50.33</v>
      </c>
      <c r="E102" s="28">
        <v>46.82</v>
      </c>
      <c r="F102" s="28">
        <v>67.812499999999986</v>
      </c>
      <c r="G102" s="21" t="s">
        <v>95</v>
      </c>
      <c r="H102" s="28">
        <f t="shared" si="5"/>
        <v>54.98749999999999</v>
      </c>
    </row>
    <row r="103" spans="2:8" x14ac:dyDescent="0.25">
      <c r="B103" s="23" t="s">
        <v>20</v>
      </c>
      <c r="C103" s="27" t="s">
        <v>21</v>
      </c>
      <c r="D103" s="27">
        <v>17</v>
      </c>
      <c r="E103" s="27">
        <v>20</v>
      </c>
      <c r="F103" s="27">
        <v>5.3124999999999991</v>
      </c>
      <c r="G103" s="20" t="s">
        <v>95</v>
      </c>
      <c r="H103" s="27">
        <f t="shared" si="5"/>
        <v>14.104166666666666</v>
      </c>
    </row>
    <row r="104" spans="2:8" x14ac:dyDescent="0.25">
      <c r="B104" s="23" t="s">
        <v>22</v>
      </c>
      <c r="C104" s="27" t="s">
        <v>47</v>
      </c>
      <c r="D104" s="27">
        <v>2.67</v>
      </c>
      <c r="E104" s="27">
        <v>3.41</v>
      </c>
      <c r="F104" s="27">
        <v>1.2499999999999998</v>
      </c>
      <c r="G104" s="20" t="s">
        <v>95</v>
      </c>
      <c r="H104" s="27">
        <f t="shared" si="5"/>
        <v>2.4433333333333334</v>
      </c>
    </row>
    <row r="105" spans="2:8" x14ac:dyDescent="0.25">
      <c r="B105" s="23" t="s">
        <v>24</v>
      </c>
      <c r="C105" s="27" t="s">
        <v>23</v>
      </c>
      <c r="D105" s="27">
        <v>0</v>
      </c>
      <c r="E105" s="27">
        <v>9.09</v>
      </c>
      <c r="F105" s="27">
        <v>0.93749999999999978</v>
      </c>
      <c r="G105" s="20" t="s">
        <v>95</v>
      </c>
      <c r="H105" s="27">
        <f t="shared" si="5"/>
        <v>3.3424999999999998</v>
      </c>
    </row>
    <row r="106" spans="2:8" x14ac:dyDescent="0.25">
      <c r="B106" s="23" t="s">
        <v>26</v>
      </c>
      <c r="C106" s="27" t="s">
        <v>25</v>
      </c>
      <c r="D106" s="27">
        <v>2.33</v>
      </c>
      <c r="E106" s="27">
        <v>1.82</v>
      </c>
      <c r="F106" s="27">
        <v>0.93749999999999978</v>
      </c>
      <c r="G106" s="20" t="s">
        <v>95</v>
      </c>
      <c r="H106" s="27">
        <f t="shared" si="5"/>
        <v>1.6958333333333335</v>
      </c>
    </row>
    <row r="107" spans="2:8" x14ac:dyDescent="0.25">
      <c r="B107" s="23" t="s">
        <v>28</v>
      </c>
      <c r="C107" s="27" t="s">
        <v>27</v>
      </c>
      <c r="D107" s="27">
        <v>7.33</v>
      </c>
      <c r="E107" s="27">
        <v>3.86</v>
      </c>
      <c r="F107" s="27">
        <v>8.4374999999999982</v>
      </c>
      <c r="G107" s="20" t="s">
        <v>95</v>
      </c>
      <c r="H107" s="27">
        <f t="shared" si="5"/>
        <v>6.5424999999999995</v>
      </c>
    </row>
    <row r="108" spans="2:8" x14ac:dyDescent="0.25">
      <c r="B108" s="23" t="s">
        <v>30</v>
      </c>
      <c r="C108" s="27" t="s">
        <v>48</v>
      </c>
      <c r="D108" s="27">
        <v>10.33</v>
      </c>
      <c r="E108" s="27">
        <v>0.91</v>
      </c>
      <c r="F108" s="27">
        <v>8.1249999999999982</v>
      </c>
      <c r="G108" s="20" t="s">
        <v>95</v>
      </c>
      <c r="H108" s="27">
        <f t="shared" si="5"/>
        <v>6.4549999999999992</v>
      </c>
    </row>
    <row r="109" spans="2:8" x14ac:dyDescent="0.25">
      <c r="B109" s="23" t="s">
        <v>32</v>
      </c>
      <c r="C109" s="27" t="s">
        <v>49</v>
      </c>
      <c r="D109" s="27">
        <v>1.67</v>
      </c>
      <c r="E109" s="27">
        <v>9.32</v>
      </c>
      <c r="F109" s="27">
        <v>0</v>
      </c>
      <c r="G109" s="20" t="s">
        <v>95</v>
      </c>
      <c r="H109" s="27">
        <f t="shared" si="5"/>
        <v>3.6633333333333336</v>
      </c>
    </row>
    <row r="110" spans="2:8" x14ac:dyDescent="0.25">
      <c r="B110" s="23" t="s">
        <v>34</v>
      </c>
      <c r="C110" s="27" t="s">
        <v>50</v>
      </c>
      <c r="D110" s="27">
        <v>0.67</v>
      </c>
      <c r="E110" s="27">
        <v>0</v>
      </c>
      <c r="F110" s="27">
        <v>0.31249999999999994</v>
      </c>
      <c r="G110" s="20" t="s">
        <v>95</v>
      </c>
      <c r="H110" s="27">
        <f t="shared" si="5"/>
        <v>0.32749999999999996</v>
      </c>
    </row>
    <row r="111" spans="2:8" x14ac:dyDescent="0.25">
      <c r="B111" s="23" t="s">
        <v>36</v>
      </c>
      <c r="C111" s="27" t="s">
        <v>51</v>
      </c>
      <c r="D111" s="27">
        <v>0</v>
      </c>
      <c r="E111" s="27">
        <v>0</v>
      </c>
      <c r="F111" s="27">
        <v>0</v>
      </c>
      <c r="G111" s="20" t="s">
        <v>95</v>
      </c>
      <c r="H111" s="27">
        <f t="shared" si="5"/>
        <v>0</v>
      </c>
    </row>
    <row r="112" spans="2:8" x14ac:dyDescent="0.25">
      <c r="B112" s="23" t="s">
        <v>38</v>
      </c>
      <c r="C112" s="27" t="s">
        <v>52</v>
      </c>
      <c r="D112" s="27">
        <v>0</v>
      </c>
      <c r="E112" s="27">
        <v>0</v>
      </c>
      <c r="F112" s="27">
        <v>0</v>
      </c>
      <c r="G112" s="20" t="s">
        <v>95</v>
      </c>
      <c r="H112" s="27">
        <f t="shared" si="5"/>
        <v>0</v>
      </c>
    </row>
    <row r="113" spans="2:8" x14ac:dyDescent="0.25">
      <c r="B113" s="23" t="s">
        <v>53</v>
      </c>
      <c r="C113" s="27" t="s">
        <v>54</v>
      </c>
      <c r="D113" s="27">
        <v>7.67</v>
      </c>
      <c r="E113" s="27">
        <v>4.7699999999999996</v>
      </c>
      <c r="F113" s="27">
        <v>6.8749999999999982</v>
      </c>
      <c r="G113" s="20" t="s">
        <v>95</v>
      </c>
      <c r="H113" s="27">
        <f t="shared" si="5"/>
        <v>6.4383333333333326</v>
      </c>
    </row>
    <row r="114" spans="2:8" x14ac:dyDescent="0.25">
      <c r="B114" s="23" t="s">
        <v>55</v>
      </c>
      <c r="C114" s="27" t="s">
        <v>56</v>
      </c>
      <c r="D114" s="27">
        <v>100</v>
      </c>
      <c r="E114" s="27">
        <v>100</v>
      </c>
      <c r="F114" s="27">
        <v>99.999999999999986</v>
      </c>
      <c r="G114" s="20" t="s">
        <v>95</v>
      </c>
      <c r="H114" s="27">
        <f t="shared" si="5"/>
        <v>100</v>
      </c>
    </row>
    <row r="117" spans="2:8" x14ac:dyDescent="0.25">
      <c r="B117" s="29"/>
      <c r="C117" s="29" t="s">
        <v>122</v>
      </c>
      <c r="D117" s="29" t="s">
        <v>66</v>
      </c>
      <c r="E117" s="29" t="s">
        <v>67</v>
      </c>
      <c r="F117" s="29" t="s">
        <v>59</v>
      </c>
      <c r="G117" s="29" t="s">
        <v>69</v>
      </c>
      <c r="H117" s="29" t="s">
        <v>70</v>
      </c>
    </row>
    <row r="118" spans="2:8" x14ac:dyDescent="0.25">
      <c r="B118" s="23" t="s">
        <v>58</v>
      </c>
      <c r="C118" s="23" t="s">
        <v>42</v>
      </c>
      <c r="D118" s="78" t="s">
        <v>43</v>
      </c>
      <c r="E118" s="78"/>
      <c r="F118" s="78"/>
      <c r="G118" s="78"/>
      <c r="H118" s="78"/>
    </row>
    <row r="119" spans="2:8" x14ac:dyDescent="0.25">
      <c r="B119" s="23" t="s">
        <v>6</v>
      </c>
      <c r="C119" s="27" t="s">
        <v>7</v>
      </c>
      <c r="D119" s="27">
        <v>4</v>
      </c>
      <c r="E119" s="27">
        <v>5</v>
      </c>
      <c r="F119" s="27">
        <v>3.5087719298245603</v>
      </c>
      <c r="G119" s="20" t="s">
        <v>95</v>
      </c>
      <c r="H119" s="27">
        <f>(D119+E119+F119)/3</f>
        <v>4.1695906432748533</v>
      </c>
    </row>
    <row r="120" spans="2:8" x14ac:dyDescent="0.25">
      <c r="B120" s="23" t="s">
        <v>8</v>
      </c>
      <c r="C120" s="27" t="s">
        <v>9</v>
      </c>
      <c r="D120" s="27">
        <v>16.25</v>
      </c>
      <c r="E120" s="27">
        <v>10.94</v>
      </c>
      <c r="F120" s="27">
        <v>0</v>
      </c>
      <c r="G120" s="20" t="s">
        <v>95</v>
      </c>
      <c r="H120" s="27">
        <f t="shared" ref="H120:H137" si="6">(D120+E120+F120)/3</f>
        <v>9.0633333333333326</v>
      </c>
    </row>
    <row r="121" spans="2:8" x14ac:dyDescent="0.25">
      <c r="B121" s="23" t="s">
        <v>10</v>
      </c>
      <c r="C121" s="27" t="s">
        <v>11</v>
      </c>
      <c r="D121" s="27">
        <v>0.75</v>
      </c>
      <c r="E121" s="27">
        <v>0</v>
      </c>
      <c r="F121" s="27">
        <v>0</v>
      </c>
      <c r="G121" s="20" t="s">
        <v>95</v>
      </c>
      <c r="H121" s="27">
        <f t="shared" si="6"/>
        <v>0.25</v>
      </c>
    </row>
    <row r="122" spans="2:8" x14ac:dyDescent="0.25">
      <c r="B122" s="23" t="s">
        <v>12</v>
      </c>
      <c r="C122" s="27" t="s">
        <v>44</v>
      </c>
      <c r="D122" s="27">
        <v>14</v>
      </c>
      <c r="E122" s="27">
        <v>26.88</v>
      </c>
      <c r="F122" s="27">
        <v>69.590643274853775</v>
      </c>
      <c r="G122" s="20" t="s">
        <v>95</v>
      </c>
      <c r="H122" s="27">
        <f t="shared" si="6"/>
        <v>36.82354775828459</v>
      </c>
    </row>
    <row r="123" spans="2:8" x14ac:dyDescent="0.25">
      <c r="B123" s="23" t="s">
        <v>14</v>
      </c>
      <c r="C123" s="27" t="s">
        <v>45</v>
      </c>
      <c r="D123" s="27">
        <v>5.25</v>
      </c>
      <c r="E123" s="27">
        <v>7.81</v>
      </c>
      <c r="F123" s="27">
        <v>7.3099415204678344</v>
      </c>
      <c r="G123" s="20" t="s">
        <v>95</v>
      </c>
      <c r="H123" s="27">
        <f t="shared" si="6"/>
        <v>6.7899805068226113</v>
      </c>
    </row>
    <row r="124" spans="2:8" x14ac:dyDescent="0.25">
      <c r="B124" s="23" t="s">
        <v>16</v>
      </c>
      <c r="C124" s="27" t="s">
        <v>17</v>
      </c>
      <c r="D124" s="27">
        <v>16.25</v>
      </c>
      <c r="E124" s="27">
        <v>15.31</v>
      </c>
      <c r="F124" s="27">
        <v>0</v>
      </c>
      <c r="G124" s="20" t="s">
        <v>95</v>
      </c>
      <c r="H124" s="27">
        <f t="shared" si="6"/>
        <v>10.520000000000001</v>
      </c>
    </row>
    <row r="125" spans="2:8" x14ac:dyDescent="0.25">
      <c r="B125" s="25" t="s">
        <v>18</v>
      </c>
      <c r="C125" s="28" t="s">
        <v>46</v>
      </c>
      <c r="D125" s="28">
        <v>56.5</v>
      </c>
      <c r="E125" s="28">
        <v>65.94</v>
      </c>
      <c r="F125" s="28">
        <v>80.409356725146168</v>
      </c>
      <c r="G125" s="21" t="s">
        <v>95</v>
      </c>
      <c r="H125" s="28">
        <f t="shared" si="6"/>
        <v>67.616452241715379</v>
      </c>
    </row>
    <row r="126" spans="2:8" x14ac:dyDescent="0.25">
      <c r="B126" s="23" t="s">
        <v>20</v>
      </c>
      <c r="C126" s="27" t="s">
        <v>21</v>
      </c>
      <c r="D126" s="27">
        <v>18.75</v>
      </c>
      <c r="E126" s="27">
        <v>13.44</v>
      </c>
      <c r="F126" s="27">
        <v>7.3099415204678344</v>
      </c>
      <c r="G126" s="20" t="s">
        <v>95</v>
      </c>
      <c r="H126" s="27">
        <f t="shared" si="6"/>
        <v>13.166647173489276</v>
      </c>
    </row>
    <row r="127" spans="2:8" x14ac:dyDescent="0.25">
      <c r="B127" s="23" t="s">
        <v>22</v>
      </c>
      <c r="C127" s="27" t="s">
        <v>47</v>
      </c>
      <c r="D127" s="27">
        <v>2.25</v>
      </c>
      <c r="E127" s="27">
        <v>2.19</v>
      </c>
      <c r="F127" s="27">
        <v>2.0467836257309937</v>
      </c>
      <c r="G127" s="20" t="s">
        <v>95</v>
      </c>
      <c r="H127" s="27">
        <f t="shared" si="6"/>
        <v>2.1622612085769979</v>
      </c>
    </row>
    <row r="128" spans="2:8" x14ac:dyDescent="0.25">
      <c r="B128" s="23" t="s">
        <v>24</v>
      </c>
      <c r="C128" s="27" t="s">
        <v>23</v>
      </c>
      <c r="D128" s="27">
        <v>4.5</v>
      </c>
      <c r="E128" s="27">
        <v>0</v>
      </c>
      <c r="F128" s="27">
        <v>1.1695906432748535</v>
      </c>
      <c r="G128" s="20" t="s">
        <v>95</v>
      </c>
      <c r="H128" s="27">
        <f t="shared" si="6"/>
        <v>1.8898635477582844</v>
      </c>
    </row>
    <row r="129" spans="2:8" x14ac:dyDescent="0.25">
      <c r="B129" s="23" t="s">
        <v>26</v>
      </c>
      <c r="C129" s="27" t="s">
        <v>25</v>
      </c>
      <c r="D129" s="27">
        <v>1.5</v>
      </c>
      <c r="E129" s="27">
        <v>1.88</v>
      </c>
      <c r="F129" s="27">
        <v>1.4619883040935668</v>
      </c>
      <c r="G129" s="20" t="s">
        <v>95</v>
      </c>
      <c r="H129" s="27">
        <f t="shared" si="6"/>
        <v>1.6139961013645223</v>
      </c>
    </row>
    <row r="130" spans="2:8" x14ac:dyDescent="0.25">
      <c r="B130" s="23" t="s">
        <v>28</v>
      </c>
      <c r="C130" s="27" t="s">
        <v>27</v>
      </c>
      <c r="D130" s="27">
        <v>7.75</v>
      </c>
      <c r="E130" s="27">
        <v>7.18</v>
      </c>
      <c r="F130" s="27">
        <v>5.5555555555555536</v>
      </c>
      <c r="G130" s="20" t="s">
        <v>95</v>
      </c>
      <c r="H130" s="27">
        <f t="shared" si="6"/>
        <v>6.8285185185185178</v>
      </c>
    </row>
    <row r="131" spans="2:8" x14ac:dyDescent="0.25">
      <c r="B131" s="23" t="s">
        <v>30</v>
      </c>
      <c r="C131" s="27" t="s">
        <v>48</v>
      </c>
      <c r="D131" s="27">
        <v>3.75</v>
      </c>
      <c r="E131" s="27">
        <v>0</v>
      </c>
      <c r="F131" s="27">
        <v>0</v>
      </c>
      <c r="G131" s="20" t="s">
        <v>95</v>
      </c>
      <c r="H131" s="27">
        <f t="shared" si="6"/>
        <v>1.25</v>
      </c>
    </row>
    <row r="132" spans="2:8" x14ac:dyDescent="0.25">
      <c r="B132" s="23" t="s">
        <v>32</v>
      </c>
      <c r="C132" s="27" t="s">
        <v>49</v>
      </c>
      <c r="D132" s="27">
        <v>3</v>
      </c>
      <c r="E132" s="27">
        <v>1.56</v>
      </c>
      <c r="F132" s="27">
        <v>0</v>
      </c>
      <c r="G132" s="20" t="s">
        <v>95</v>
      </c>
      <c r="H132" s="27">
        <f t="shared" si="6"/>
        <v>1.5200000000000002</v>
      </c>
    </row>
    <row r="133" spans="2:8" x14ac:dyDescent="0.25">
      <c r="B133" s="23" t="s">
        <v>34</v>
      </c>
      <c r="C133" s="27" t="s">
        <v>50</v>
      </c>
      <c r="D133" s="27">
        <v>0.5</v>
      </c>
      <c r="E133" s="27">
        <v>0.94</v>
      </c>
      <c r="F133" s="27">
        <v>0</v>
      </c>
      <c r="G133" s="20" t="s">
        <v>95</v>
      </c>
      <c r="H133" s="27">
        <f t="shared" si="6"/>
        <v>0.48</v>
      </c>
    </row>
    <row r="134" spans="2:8" x14ac:dyDescent="0.25">
      <c r="B134" s="23" t="s">
        <v>36</v>
      </c>
      <c r="C134" s="27" t="s">
        <v>51</v>
      </c>
      <c r="D134" s="27">
        <v>0</v>
      </c>
      <c r="E134" s="27">
        <v>0</v>
      </c>
      <c r="F134" s="27">
        <v>0</v>
      </c>
      <c r="G134" s="20" t="s">
        <v>95</v>
      </c>
      <c r="H134" s="27">
        <f t="shared" si="6"/>
        <v>0</v>
      </c>
    </row>
    <row r="135" spans="2:8" x14ac:dyDescent="0.25">
      <c r="B135" s="23" t="s">
        <v>38</v>
      </c>
      <c r="C135" s="27" t="s">
        <v>52</v>
      </c>
      <c r="D135" s="27">
        <v>0</v>
      </c>
      <c r="E135" s="27">
        <v>0</v>
      </c>
      <c r="F135" s="27">
        <v>0</v>
      </c>
      <c r="G135" s="20" t="s">
        <v>95</v>
      </c>
      <c r="H135" s="27">
        <f t="shared" si="6"/>
        <v>0</v>
      </c>
    </row>
    <row r="136" spans="2:8" x14ac:dyDescent="0.25">
      <c r="B136" s="23" t="s">
        <v>53</v>
      </c>
      <c r="C136" s="27" t="s">
        <v>54</v>
      </c>
      <c r="D136" s="27">
        <v>1.5</v>
      </c>
      <c r="E136" s="27">
        <v>6.87</v>
      </c>
      <c r="F136" s="27">
        <v>2.0467836257309937</v>
      </c>
      <c r="G136" s="20" t="s">
        <v>95</v>
      </c>
      <c r="H136" s="27">
        <f t="shared" si="6"/>
        <v>3.4722612085769984</v>
      </c>
    </row>
    <row r="137" spans="2:8" x14ac:dyDescent="0.25">
      <c r="B137" s="23" t="s">
        <v>55</v>
      </c>
      <c r="C137" s="27" t="s">
        <v>56</v>
      </c>
      <c r="D137" s="27">
        <v>100</v>
      </c>
      <c r="E137" s="27">
        <v>100</v>
      </c>
      <c r="F137" s="27">
        <v>99.999999999999972</v>
      </c>
      <c r="G137" s="20" t="s">
        <v>95</v>
      </c>
      <c r="H137" s="27">
        <f t="shared" si="6"/>
        <v>100</v>
      </c>
    </row>
    <row r="140" spans="2:8" x14ac:dyDescent="0.25">
      <c r="B140" s="29"/>
      <c r="C140" s="29" t="s">
        <v>123</v>
      </c>
      <c r="D140" s="29" t="s">
        <v>66</v>
      </c>
      <c r="E140" s="29" t="s">
        <v>67</v>
      </c>
      <c r="F140" s="29" t="s">
        <v>59</v>
      </c>
      <c r="G140" s="29" t="s">
        <v>69</v>
      </c>
      <c r="H140" s="29" t="s">
        <v>70</v>
      </c>
    </row>
    <row r="141" spans="2:8" x14ac:dyDescent="0.25">
      <c r="B141" s="23" t="s">
        <v>58</v>
      </c>
      <c r="C141" s="23" t="s">
        <v>42</v>
      </c>
      <c r="D141" s="78" t="s">
        <v>43</v>
      </c>
      <c r="E141" s="78"/>
      <c r="F141" s="78"/>
      <c r="G141" s="78"/>
      <c r="H141" s="78"/>
    </row>
    <row r="142" spans="2:8" x14ac:dyDescent="0.25">
      <c r="B142" s="23" t="s">
        <v>6</v>
      </c>
      <c r="C142" s="27" t="s">
        <v>7</v>
      </c>
      <c r="D142" s="27">
        <v>8</v>
      </c>
      <c r="E142" s="27">
        <v>3.67</v>
      </c>
      <c r="F142" s="27">
        <v>5.0561797752808975</v>
      </c>
      <c r="G142" s="20" t="s">
        <v>95</v>
      </c>
      <c r="H142" s="27">
        <f>(D142+E142+F142)/3</f>
        <v>5.5753932584269661</v>
      </c>
    </row>
    <row r="143" spans="2:8" x14ac:dyDescent="0.25">
      <c r="B143" s="23" t="s">
        <v>8</v>
      </c>
      <c r="C143" s="27" t="s">
        <v>9</v>
      </c>
      <c r="D143" s="27">
        <v>6.75</v>
      </c>
      <c r="E143" s="27">
        <v>4.33</v>
      </c>
      <c r="F143" s="27">
        <v>0</v>
      </c>
      <c r="G143" s="20" t="s">
        <v>95</v>
      </c>
      <c r="H143" s="27">
        <f t="shared" ref="H143:H160" si="7">(D143+E143+F143)/3</f>
        <v>3.6933333333333334</v>
      </c>
    </row>
    <row r="144" spans="2:8" x14ac:dyDescent="0.25">
      <c r="B144" s="23" t="s">
        <v>10</v>
      </c>
      <c r="C144" s="27" t="s">
        <v>11</v>
      </c>
      <c r="D144" s="27">
        <v>0</v>
      </c>
      <c r="E144" s="27">
        <v>0</v>
      </c>
      <c r="F144" s="27">
        <v>0</v>
      </c>
      <c r="G144" s="20" t="s">
        <v>95</v>
      </c>
      <c r="H144" s="27">
        <f t="shared" si="7"/>
        <v>0</v>
      </c>
    </row>
    <row r="145" spans="2:8" x14ac:dyDescent="0.25">
      <c r="B145" s="23" t="s">
        <v>12</v>
      </c>
      <c r="C145" s="27" t="s">
        <v>44</v>
      </c>
      <c r="D145" s="27">
        <v>27</v>
      </c>
      <c r="E145" s="27">
        <v>36.33</v>
      </c>
      <c r="F145" s="27">
        <v>68.25842696629212</v>
      </c>
      <c r="G145" s="20" t="s">
        <v>95</v>
      </c>
      <c r="H145" s="27">
        <f t="shared" si="7"/>
        <v>43.862808988764037</v>
      </c>
    </row>
    <row r="146" spans="2:8" x14ac:dyDescent="0.25">
      <c r="B146" s="23" t="s">
        <v>14</v>
      </c>
      <c r="C146" s="27" t="s">
        <v>45</v>
      </c>
      <c r="D146" s="27">
        <v>4</v>
      </c>
      <c r="E146" s="27">
        <v>11</v>
      </c>
      <c r="F146" s="27">
        <v>2.5280898876404487</v>
      </c>
      <c r="G146" s="20" t="s">
        <v>95</v>
      </c>
      <c r="H146" s="27">
        <f t="shared" si="7"/>
        <v>5.8426966292134823</v>
      </c>
    </row>
    <row r="147" spans="2:8" x14ac:dyDescent="0.25">
      <c r="B147" s="23" t="s">
        <v>16</v>
      </c>
      <c r="C147" s="27" t="s">
        <v>17</v>
      </c>
      <c r="D147" s="27">
        <v>11.25</v>
      </c>
      <c r="E147" s="27">
        <v>6</v>
      </c>
      <c r="F147" s="27">
        <v>0</v>
      </c>
      <c r="G147" s="20" t="s">
        <v>95</v>
      </c>
      <c r="H147" s="27">
        <f t="shared" si="7"/>
        <v>5.75</v>
      </c>
    </row>
    <row r="148" spans="2:8" x14ac:dyDescent="0.25">
      <c r="B148" s="25" t="s">
        <v>18</v>
      </c>
      <c r="C148" s="28" t="s">
        <v>46</v>
      </c>
      <c r="D148" s="28">
        <v>57</v>
      </c>
      <c r="E148" s="28">
        <v>61.33</v>
      </c>
      <c r="F148" s="28">
        <v>75.842696629213464</v>
      </c>
      <c r="G148" s="21" t="s">
        <v>95</v>
      </c>
      <c r="H148" s="28">
        <f t="shared" si="7"/>
        <v>64.724232209737821</v>
      </c>
    </row>
    <row r="149" spans="2:8" x14ac:dyDescent="0.25">
      <c r="B149" s="23" t="s">
        <v>20</v>
      </c>
      <c r="C149" s="27" t="s">
        <v>21</v>
      </c>
      <c r="D149" s="27">
        <v>12.25</v>
      </c>
      <c r="E149" s="27">
        <v>14.33</v>
      </c>
      <c r="F149" s="27">
        <v>5.8988764044943807</v>
      </c>
      <c r="G149" s="20" t="s">
        <v>95</v>
      </c>
      <c r="H149" s="27">
        <f t="shared" si="7"/>
        <v>10.82629213483146</v>
      </c>
    </row>
    <row r="150" spans="2:8" x14ac:dyDescent="0.25">
      <c r="B150" s="23" t="s">
        <v>22</v>
      </c>
      <c r="C150" s="27" t="s">
        <v>47</v>
      </c>
      <c r="D150" s="27">
        <v>2.25</v>
      </c>
      <c r="E150" s="27">
        <v>1</v>
      </c>
      <c r="F150" s="27">
        <v>2.8089887640449431</v>
      </c>
      <c r="G150" s="20" t="s">
        <v>95</v>
      </c>
      <c r="H150" s="27">
        <f t="shared" si="7"/>
        <v>2.0196629213483144</v>
      </c>
    </row>
    <row r="151" spans="2:8" x14ac:dyDescent="0.25">
      <c r="B151" s="23" t="s">
        <v>24</v>
      </c>
      <c r="C151" s="27" t="s">
        <v>23</v>
      </c>
      <c r="D151" s="27">
        <v>3.75</v>
      </c>
      <c r="E151" s="27">
        <v>1</v>
      </c>
      <c r="F151" s="27">
        <v>2.2471910112359548</v>
      </c>
      <c r="G151" s="20" t="s">
        <v>95</v>
      </c>
      <c r="H151" s="27">
        <f t="shared" si="7"/>
        <v>2.3323970037453186</v>
      </c>
    </row>
    <row r="152" spans="2:8" x14ac:dyDescent="0.25">
      <c r="B152" s="23" t="s">
        <v>26</v>
      </c>
      <c r="C152" s="27" t="s">
        <v>25</v>
      </c>
      <c r="D152" s="27">
        <v>1.25</v>
      </c>
      <c r="E152" s="27">
        <v>2.67</v>
      </c>
      <c r="F152" s="27">
        <v>1.6853932584269657</v>
      </c>
      <c r="G152" s="20" t="s">
        <v>95</v>
      </c>
      <c r="H152" s="27">
        <f t="shared" si="7"/>
        <v>1.8684644194756552</v>
      </c>
    </row>
    <row r="153" spans="2:8" x14ac:dyDescent="0.25">
      <c r="B153" s="23" t="s">
        <v>28</v>
      </c>
      <c r="C153" s="27" t="s">
        <v>27</v>
      </c>
      <c r="D153" s="27">
        <v>8.75</v>
      </c>
      <c r="E153" s="27">
        <v>4.67</v>
      </c>
      <c r="F153" s="27">
        <v>7.3033707865168527</v>
      </c>
      <c r="G153" s="20" t="s">
        <v>95</v>
      </c>
      <c r="H153" s="27">
        <f t="shared" si="7"/>
        <v>6.9077902621722842</v>
      </c>
    </row>
    <row r="154" spans="2:8" x14ac:dyDescent="0.25">
      <c r="B154" s="23" t="s">
        <v>30</v>
      </c>
      <c r="C154" s="27" t="s">
        <v>48</v>
      </c>
      <c r="D154" s="27">
        <v>1.25</v>
      </c>
      <c r="E154" s="27">
        <v>2.67</v>
      </c>
      <c r="F154" s="27">
        <v>1.1235955056179774</v>
      </c>
      <c r="G154" s="20" t="s">
        <v>95</v>
      </c>
      <c r="H154" s="27">
        <f t="shared" si="7"/>
        <v>1.6811985018726592</v>
      </c>
    </row>
    <row r="155" spans="2:8" x14ac:dyDescent="0.25">
      <c r="B155" s="23" t="s">
        <v>32</v>
      </c>
      <c r="C155" s="27" t="s">
        <v>49</v>
      </c>
      <c r="D155" s="27">
        <v>3.5</v>
      </c>
      <c r="E155" s="27">
        <v>4</v>
      </c>
      <c r="F155" s="27">
        <v>0</v>
      </c>
      <c r="G155" s="20" t="s">
        <v>95</v>
      </c>
      <c r="H155" s="27">
        <f t="shared" si="7"/>
        <v>2.5</v>
      </c>
    </row>
    <row r="156" spans="2:8" x14ac:dyDescent="0.25">
      <c r="B156" s="23" t="s">
        <v>34</v>
      </c>
      <c r="C156" s="27" t="s">
        <v>50</v>
      </c>
      <c r="D156" s="27">
        <v>0</v>
      </c>
      <c r="E156" s="27">
        <v>0</v>
      </c>
      <c r="F156" s="27">
        <v>0</v>
      </c>
      <c r="G156" s="20" t="s">
        <v>95</v>
      </c>
      <c r="H156" s="27">
        <f t="shared" si="7"/>
        <v>0</v>
      </c>
    </row>
    <row r="157" spans="2:8" x14ac:dyDescent="0.25">
      <c r="B157" s="23" t="s">
        <v>36</v>
      </c>
      <c r="C157" s="27" t="s">
        <v>51</v>
      </c>
      <c r="D157" s="27">
        <v>0</v>
      </c>
      <c r="E157" s="27">
        <v>0</v>
      </c>
      <c r="F157" s="27">
        <v>0</v>
      </c>
      <c r="G157" s="20" t="s">
        <v>95</v>
      </c>
      <c r="H157" s="27">
        <f t="shared" si="7"/>
        <v>0</v>
      </c>
    </row>
    <row r="158" spans="2:8" x14ac:dyDescent="0.25">
      <c r="B158" s="23" t="s">
        <v>38</v>
      </c>
      <c r="C158" s="27" t="s">
        <v>52</v>
      </c>
      <c r="D158" s="27">
        <v>0</v>
      </c>
      <c r="E158" s="27">
        <v>0</v>
      </c>
      <c r="F158" s="27">
        <v>0</v>
      </c>
      <c r="G158" s="20" t="s">
        <v>95</v>
      </c>
      <c r="H158" s="27">
        <f t="shared" si="7"/>
        <v>0</v>
      </c>
    </row>
    <row r="159" spans="2:8" x14ac:dyDescent="0.25">
      <c r="B159" s="23" t="s">
        <v>53</v>
      </c>
      <c r="C159" s="27" t="s">
        <v>54</v>
      </c>
      <c r="D159" s="27">
        <v>10</v>
      </c>
      <c r="E159" s="27">
        <v>8.33</v>
      </c>
      <c r="F159" s="27">
        <v>3.0898876404494402</v>
      </c>
      <c r="G159" s="20" t="s">
        <v>95</v>
      </c>
      <c r="H159" s="27">
        <f t="shared" si="7"/>
        <v>7.1399625468164798</v>
      </c>
    </row>
    <row r="160" spans="2:8" x14ac:dyDescent="0.25">
      <c r="B160" s="23" t="s">
        <v>55</v>
      </c>
      <c r="C160" s="27" t="s">
        <v>56</v>
      </c>
      <c r="D160" s="27">
        <v>100</v>
      </c>
      <c r="E160" s="27">
        <v>100</v>
      </c>
      <c r="F160" s="27">
        <v>99.999999999999972</v>
      </c>
      <c r="G160" s="20" t="s">
        <v>95</v>
      </c>
      <c r="H160" s="27">
        <f t="shared" si="7"/>
        <v>100</v>
      </c>
    </row>
  </sheetData>
  <mergeCells count="7">
    <mergeCell ref="D141:H141"/>
    <mergeCell ref="D3:H3"/>
    <mergeCell ref="D26:H26"/>
    <mergeCell ref="D49:H49"/>
    <mergeCell ref="D72:H72"/>
    <mergeCell ref="D95:H95"/>
    <mergeCell ref="D118:H1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6"/>
  <sheetViews>
    <sheetView workbookViewId="0">
      <selection activeCell="L43" sqref="L43"/>
    </sheetView>
  </sheetViews>
  <sheetFormatPr defaultRowHeight="15" x14ac:dyDescent="0.25"/>
  <cols>
    <col min="3" max="3" width="30.5703125" customWidth="1"/>
    <col min="4" max="4" width="14.28515625" customWidth="1"/>
  </cols>
  <sheetData>
    <row r="2" spans="2:8" x14ac:dyDescent="0.25">
      <c r="F2" s="32"/>
    </row>
    <row r="4" spans="2:8" x14ac:dyDescent="0.25">
      <c r="B4" s="14"/>
      <c r="C4" s="30" t="s">
        <v>124</v>
      </c>
      <c r="D4" s="30" t="s">
        <v>66</v>
      </c>
      <c r="E4" s="30" t="s">
        <v>67</v>
      </c>
      <c r="F4" s="30" t="s">
        <v>59</v>
      </c>
      <c r="G4" s="30" t="s">
        <v>69</v>
      </c>
      <c r="H4" s="30" t="s">
        <v>70</v>
      </c>
    </row>
    <row r="5" spans="2:8" x14ac:dyDescent="0.25">
      <c r="B5" s="30" t="s">
        <v>58</v>
      </c>
      <c r="C5" s="30" t="s">
        <v>42</v>
      </c>
      <c r="D5" s="79" t="s">
        <v>43</v>
      </c>
      <c r="E5" s="79"/>
      <c r="F5" s="79"/>
      <c r="G5" s="79"/>
      <c r="H5" s="79"/>
    </row>
    <row r="6" spans="2:8" x14ac:dyDescent="0.25">
      <c r="B6" s="34" t="s">
        <v>6</v>
      </c>
      <c r="C6" s="34" t="s">
        <v>7</v>
      </c>
      <c r="D6" s="34">
        <f>(D29+D52+D75+D98)/4</f>
        <v>10.132037709497206</v>
      </c>
      <c r="E6" s="34">
        <f>(E29+E52+E75+E98)/4</f>
        <v>3.9326612391215523</v>
      </c>
      <c r="F6" s="34">
        <f>(F29+F52+F75+F98)/4</f>
        <v>3.8503975876638412</v>
      </c>
      <c r="G6" s="34">
        <f>(G29+G52+G75+G98)/4</f>
        <v>4.276571580870872</v>
      </c>
      <c r="H6" s="34">
        <f>(D6+E6+F6+G6)/4</f>
        <v>5.5479170292883682</v>
      </c>
    </row>
    <row r="7" spans="2:8" x14ac:dyDescent="0.25">
      <c r="B7" s="34" t="s">
        <v>8</v>
      </c>
      <c r="C7" s="34" t="s">
        <v>9</v>
      </c>
      <c r="D7" s="34">
        <f t="shared" ref="D7:G24" si="0">(D30+D53+D76+D99)/4</f>
        <v>1.450659217877095</v>
      </c>
      <c r="E7" s="34">
        <f t="shared" si="0"/>
        <v>7.927281440556289</v>
      </c>
      <c r="F7" s="34">
        <f t="shared" si="0"/>
        <v>4.8477325754578331</v>
      </c>
      <c r="G7" s="34">
        <f t="shared" si="0"/>
        <v>0.68712876431237335</v>
      </c>
      <c r="H7" s="34">
        <f t="shared" ref="H7:H24" si="1">(D7+E7+F7+G7)/4</f>
        <v>3.7282004995508977</v>
      </c>
    </row>
    <row r="8" spans="2:8" x14ac:dyDescent="0.25">
      <c r="B8" s="34" t="s">
        <v>10</v>
      </c>
      <c r="C8" s="34" t="s">
        <v>11</v>
      </c>
      <c r="D8" s="34">
        <f t="shared" si="0"/>
        <v>3.6755656424581002</v>
      </c>
      <c r="E8" s="34">
        <f t="shared" si="0"/>
        <v>0.47480682043203831</v>
      </c>
      <c r="F8" s="34">
        <f t="shared" si="0"/>
        <v>0.99365830452593229</v>
      </c>
      <c r="G8" s="34">
        <f t="shared" si="0"/>
        <v>1.1156275762003154</v>
      </c>
      <c r="H8" s="34">
        <f t="shared" si="1"/>
        <v>1.5649145859040967</v>
      </c>
    </row>
    <row r="9" spans="2:8" x14ac:dyDescent="0.25">
      <c r="B9" s="34" t="s">
        <v>12</v>
      </c>
      <c r="C9" s="34" t="s">
        <v>44</v>
      </c>
      <c r="D9" s="34">
        <f t="shared" si="0"/>
        <v>18.460790502793298</v>
      </c>
      <c r="E9" s="34">
        <f t="shared" si="0"/>
        <v>12.64472877243209</v>
      </c>
      <c r="F9" s="34">
        <f t="shared" si="0"/>
        <v>18.82113132838041</v>
      </c>
      <c r="G9" s="34">
        <f t="shared" si="0"/>
        <v>23.062367670349865</v>
      </c>
      <c r="H9" s="34">
        <f t="shared" si="1"/>
        <v>18.247254568488916</v>
      </c>
    </row>
    <row r="10" spans="2:8" x14ac:dyDescent="0.25">
      <c r="B10" s="34" t="s">
        <v>14</v>
      </c>
      <c r="C10" s="34" t="s">
        <v>45</v>
      </c>
      <c r="D10" s="34">
        <f t="shared" si="0"/>
        <v>3.9782304469273742</v>
      </c>
      <c r="E10" s="34">
        <f t="shared" si="0"/>
        <v>5.3554775951720526</v>
      </c>
      <c r="F10" s="34">
        <f t="shared" si="0"/>
        <v>4.7092835166030254</v>
      </c>
      <c r="G10" s="34">
        <f t="shared" si="0"/>
        <v>5.2266443650324739</v>
      </c>
      <c r="H10" s="34">
        <f t="shared" si="1"/>
        <v>4.8174089809337319</v>
      </c>
    </row>
    <row r="11" spans="2:8" x14ac:dyDescent="0.25">
      <c r="B11" s="34" t="s">
        <v>16</v>
      </c>
      <c r="C11" s="34" t="s">
        <v>17</v>
      </c>
      <c r="D11" s="34">
        <f t="shared" si="0"/>
        <v>12.699452513966479</v>
      </c>
      <c r="E11" s="34">
        <f t="shared" si="0"/>
        <v>17.15611822416113</v>
      </c>
      <c r="F11" s="34">
        <f t="shared" si="0"/>
        <v>16.990663075449628</v>
      </c>
      <c r="G11" s="34">
        <f t="shared" si="0"/>
        <v>11.630230352486381</v>
      </c>
      <c r="H11" s="34">
        <f t="shared" si="1"/>
        <v>14.619116041515905</v>
      </c>
    </row>
    <row r="12" spans="2:8" x14ac:dyDescent="0.25">
      <c r="B12" s="40" t="s">
        <v>18</v>
      </c>
      <c r="C12" s="40" t="s">
        <v>46</v>
      </c>
      <c r="D12" s="40">
        <f t="shared" si="0"/>
        <v>50.454736033519552</v>
      </c>
      <c r="E12" s="40">
        <f t="shared" si="0"/>
        <v>47.491074091875149</v>
      </c>
      <c r="F12" s="40">
        <f t="shared" si="0"/>
        <v>50.21286638808067</v>
      </c>
      <c r="G12" s="40">
        <f t="shared" si="0"/>
        <v>45.99857030925228</v>
      </c>
      <c r="H12" s="40">
        <f t="shared" si="1"/>
        <v>48.539311705681911</v>
      </c>
    </row>
    <row r="13" spans="2:8" x14ac:dyDescent="0.25">
      <c r="B13" s="34" t="s">
        <v>20</v>
      </c>
      <c r="C13" s="34" t="s">
        <v>21</v>
      </c>
      <c r="D13" s="34">
        <f t="shared" si="0"/>
        <v>21.499333798882681</v>
      </c>
      <c r="E13" s="34">
        <f t="shared" si="0"/>
        <v>23.210357899991486</v>
      </c>
      <c r="F13" s="34">
        <f t="shared" si="0"/>
        <v>24.662582318819684</v>
      </c>
      <c r="G13" s="34">
        <f t="shared" si="0"/>
        <v>9.6173989408159901</v>
      </c>
      <c r="H13" s="34">
        <f t="shared" si="1"/>
        <v>19.747418239627461</v>
      </c>
    </row>
    <row r="14" spans="2:8" x14ac:dyDescent="0.25">
      <c r="B14" s="34" t="s">
        <v>22</v>
      </c>
      <c r="C14" s="34" t="s">
        <v>47</v>
      </c>
      <c r="D14" s="34">
        <f t="shared" si="0"/>
        <v>0.63624720670391055</v>
      </c>
      <c r="E14" s="34">
        <f t="shared" si="0"/>
        <v>0.73390399945631835</v>
      </c>
      <c r="F14" s="34">
        <f t="shared" si="0"/>
        <v>1.1699321697772875</v>
      </c>
      <c r="G14" s="34">
        <f t="shared" si="0"/>
        <v>1.4137146280384241</v>
      </c>
      <c r="H14" s="34">
        <f t="shared" si="1"/>
        <v>0.9884495009939851</v>
      </c>
    </row>
    <row r="15" spans="2:8" x14ac:dyDescent="0.25">
      <c r="B15" s="34" t="s">
        <v>24</v>
      </c>
      <c r="C15" s="34" t="s">
        <v>23</v>
      </c>
      <c r="D15" s="34">
        <f t="shared" si="0"/>
        <v>5.7740796089385471</v>
      </c>
      <c r="E15" s="34">
        <f t="shared" si="0"/>
        <v>1.1309001236602567</v>
      </c>
      <c r="F15" s="34">
        <f t="shared" si="0"/>
        <v>4.4813679900901846</v>
      </c>
      <c r="G15" s="34">
        <f t="shared" si="0"/>
        <v>11.660615401652571</v>
      </c>
      <c r="H15" s="34">
        <f t="shared" si="1"/>
        <v>5.7617407810853898</v>
      </c>
    </row>
    <row r="16" spans="2:8" x14ac:dyDescent="0.25">
      <c r="B16" s="34" t="s">
        <v>26</v>
      </c>
      <c r="C16" s="34" t="s">
        <v>25</v>
      </c>
      <c r="D16" s="34">
        <f t="shared" si="0"/>
        <v>1.1988296089385475</v>
      </c>
      <c r="E16" s="34">
        <f t="shared" si="0"/>
        <v>1.7400781158522711</v>
      </c>
      <c r="F16" s="34">
        <f t="shared" si="0"/>
        <v>1.4103664380293726</v>
      </c>
      <c r="G16" s="34">
        <f t="shared" si="0"/>
        <v>1.8833264492103812</v>
      </c>
      <c r="H16" s="34">
        <f t="shared" si="1"/>
        <v>1.5581501530076431</v>
      </c>
    </row>
    <row r="17" spans="2:8" x14ac:dyDescent="0.25">
      <c r="B17" s="34" t="s">
        <v>28</v>
      </c>
      <c r="C17" s="34" t="s">
        <v>27</v>
      </c>
      <c r="D17" s="34">
        <f t="shared" si="0"/>
        <v>6.1751424581005594</v>
      </c>
      <c r="E17" s="34">
        <f t="shared" si="0"/>
        <v>3.1905368070611093</v>
      </c>
      <c r="F17" s="34">
        <f t="shared" si="0"/>
        <v>4.9595564175523243</v>
      </c>
      <c r="G17" s="34">
        <f t="shared" si="0"/>
        <v>4.5464256630237792</v>
      </c>
      <c r="H17" s="34">
        <f t="shared" si="1"/>
        <v>4.7179153364344426</v>
      </c>
    </row>
    <row r="18" spans="2:8" x14ac:dyDescent="0.25">
      <c r="B18" s="34" t="s">
        <v>30</v>
      </c>
      <c r="C18" s="34" t="s">
        <v>48</v>
      </c>
      <c r="D18" s="34">
        <f t="shared" si="0"/>
        <v>7.8576452513966473</v>
      </c>
      <c r="E18" s="34">
        <f t="shared" si="0"/>
        <v>8.7479732469200275</v>
      </c>
      <c r="F18" s="34">
        <f t="shared" si="0"/>
        <v>1.5787480621200696</v>
      </c>
      <c r="G18" s="34">
        <f t="shared" si="0"/>
        <v>7.590263744966304</v>
      </c>
      <c r="H18" s="34">
        <f t="shared" si="1"/>
        <v>6.4436575763507618</v>
      </c>
    </row>
    <row r="19" spans="2:8" x14ac:dyDescent="0.25">
      <c r="B19" s="34" t="s">
        <v>32</v>
      </c>
      <c r="C19" s="34" t="s">
        <v>49</v>
      </c>
      <c r="D19" s="34">
        <f t="shared" si="0"/>
        <v>0.124</v>
      </c>
      <c r="E19" s="34">
        <f t="shared" si="0"/>
        <v>3.7988835277471682</v>
      </c>
      <c r="F19" s="34">
        <f t="shared" si="0"/>
        <v>4.7608955592811615</v>
      </c>
      <c r="G19" s="34">
        <f t="shared" si="0"/>
        <v>10.37987381372972</v>
      </c>
      <c r="H19" s="34">
        <f t="shared" si="1"/>
        <v>4.7659132251895127</v>
      </c>
    </row>
    <row r="20" spans="2:8" x14ac:dyDescent="0.25">
      <c r="B20" s="34" t="s">
        <v>34</v>
      </c>
      <c r="C20" s="34" t="s">
        <v>50</v>
      </c>
      <c r="D20" s="34">
        <f t="shared" si="0"/>
        <v>0.38700000000000001</v>
      </c>
      <c r="E20" s="34">
        <f t="shared" si="0"/>
        <v>0.19764335651717344</v>
      </c>
      <c r="F20" s="34">
        <f t="shared" si="0"/>
        <v>0.33201638134176736</v>
      </c>
      <c r="G20" s="34">
        <f t="shared" si="0"/>
        <v>1.2361771979046734</v>
      </c>
      <c r="H20" s="34">
        <f t="shared" si="1"/>
        <v>0.53820923394090359</v>
      </c>
    </row>
    <row r="21" spans="2:8" x14ac:dyDescent="0.25">
      <c r="B21" s="34" t="s">
        <v>36</v>
      </c>
      <c r="C21" s="34" t="s">
        <v>51</v>
      </c>
      <c r="D21" s="34">
        <f t="shared" si="0"/>
        <v>0</v>
      </c>
      <c r="E21" s="34">
        <f t="shared" si="0"/>
        <v>0.39600432118891549</v>
      </c>
      <c r="F21" s="34">
        <f t="shared" si="0"/>
        <v>0</v>
      </c>
      <c r="G21" s="34">
        <f t="shared" si="0"/>
        <v>1.0534286729960374E-2</v>
      </c>
      <c r="H21" s="34">
        <f t="shared" si="1"/>
        <v>0.10163465197971897</v>
      </c>
    </row>
    <row r="22" spans="2:8" x14ac:dyDescent="0.25">
      <c r="B22" s="34" t="s">
        <v>38</v>
      </c>
      <c r="C22" s="34" t="s">
        <v>52</v>
      </c>
      <c r="D22" s="34">
        <f t="shared" si="0"/>
        <v>0</v>
      </c>
      <c r="E22" s="34">
        <f t="shared" si="0"/>
        <v>0</v>
      </c>
      <c r="F22" s="34">
        <f t="shared" si="0"/>
        <v>0</v>
      </c>
      <c r="G22" s="34">
        <f t="shared" si="0"/>
        <v>9.0536494445376439E-2</v>
      </c>
      <c r="H22" s="34">
        <f t="shared" si="1"/>
        <v>2.263412361134411E-2</v>
      </c>
    </row>
    <row r="23" spans="2:8" x14ac:dyDescent="0.25">
      <c r="B23" s="34" t="s">
        <v>53</v>
      </c>
      <c r="C23" s="34" t="s">
        <v>54</v>
      </c>
      <c r="D23" s="34">
        <f t="shared" si="0"/>
        <v>5.9922360335195535</v>
      </c>
      <c r="E23" s="34">
        <f t="shared" si="0"/>
        <v>9.3626445097301207</v>
      </c>
      <c r="F23" s="34">
        <f t="shared" si="0"/>
        <v>6.4316682749074774</v>
      </c>
      <c r="G23" s="34">
        <f t="shared" si="0"/>
        <v>5.5725630702305411</v>
      </c>
      <c r="H23" s="34">
        <f t="shared" si="1"/>
        <v>6.8397779720969227</v>
      </c>
    </row>
    <row r="24" spans="2:8" x14ac:dyDescent="0.25">
      <c r="B24" s="34" t="s">
        <v>55</v>
      </c>
      <c r="C24" s="34" t="s">
        <v>56</v>
      </c>
      <c r="D24" s="34">
        <f t="shared" si="0"/>
        <v>100</v>
      </c>
      <c r="E24" s="34">
        <f t="shared" si="0"/>
        <v>100.00000000000001</v>
      </c>
      <c r="F24" s="34">
        <f t="shared" si="0"/>
        <v>100</v>
      </c>
      <c r="G24" s="34">
        <f t="shared" si="0"/>
        <v>100</v>
      </c>
      <c r="H24" s="34">
        <f t="shared" si="1"/>
        <v>100</v>
      </c>
    </row>
    <row r="27" spans="2:8" x14ac:dyDescent="0.25">
      <c r="B27" s="29"/>
      <c r="C27" s="29" t="s">
        <v>125</v>
      </c>
      <c r="D27" s="29" t="s">
        <v>66</v>
      </c>
      <c r="E27" s="29" t="s">
        <v>67</v>
      </c>
      <c r="F27" s="29" t="s">
        <v>59</v>
      </c>
      <c r="G27" s="29" t="s">
        <v>69</v>
      </c>
      <c r="H27" s="29" t="s">
        <v>70</v>
      </c>
    </row>
    <row r="28" spans="2:8" x14ac:dyDescent="0.25">
      <c r="B28" s="23" t="s">
        <v>58</v>
      </c>
      <c r="C28" s="23" t="s">
        <v>42</v>
      </c>
      <c r="D28" s="78" t="s">
        <v>43</v>
      </c>
      <c r="E28" s="78"/>
      <c r="F28" s="78"/>
      <c r="G28" s="78"/>
      <c r="H28" s="78"/>
    </row>
    <row r="29" spans="2:8" x14ac:dyDescent="0.25">
      <c r="B29" s="27" t="s">
        <v>6</v>
      </c>
      <c r="C29" s="27" t="s">
        <v>7</v>
      </c>
      <c r="D29" s="55">
        <v>8.5</v>
      </c>
      <c r="E29" s="27">
        <v>7.2837632776934758</v>
      </c>
      <c r="F29" s="27">
        <v>6.4990138067061141</v>
      </c>
      <c r="G29" s="20">
        <v>4.3308186644314066</v>
      </c>
      <c r="H29" s="27">
        <f>(D29+E29+F29+G29)/4</f>
        <v>6.6533989372077489</v>
      </c>
    </row>
    <row r="30" spans="2:8" x14ac:dyDescent="0.25">
      <c r="B30" s="27" t="s">
        <v>8</v>
      </c>
      <c r="C30" s="27" t="s">
        <v>9</v>
      </c>
      <c r="D30" s="55">
        <v>0.91100000000000003</v>
      </c>
      <c r="E30" s="27">
        <v>13.457890743550836</v>
      </c>
      <c r="F30" s="27">
        <v>0.19723865877712032</v>
      </c>
      <c r="G30" s="20">
        <v>8.3822296730930446E-2</v>
      </c>
      <c r="H30" s="27">
        <f t="shared" ref="H30:H47" si="2">(D30+E30+F30+G30)/4</f>
        <v>3.6624879247647217</v>
      </c>
    </row>
    <row r="31" spans="2:8" x14ac:dyDescent="0.25">
      <c r="B31" s="27" t="s">
        <v>10</v>
      </c>
      <c r="C31" s="27" t="s">
        <v>11</v>
      </c>
      <c r="D31" s="55">
        <v>2.6230000000000002</v>
      </c>
      <c r="E31" s="27">
        <v>0.20864946889226105</v>
      </c>
      <c r="F31" s="27">
        <v>0.54240631163708075</v>
      </c>
      <c r="G31" s="20">
        <v>0.36322995250069867</v>
      </c>
      <c r="H31" s="27">
        <f t="shared" si="2"/>
        <v>0.93432143325751016</v>
      </c>
    </row>
    <row r="32" spans="2:8" x14ac:dyDescent="0.25">
      <c r="B32" s="27" t="s">
        <v>12</v>
      </c>
      <c r="C32" s="27" t="s">
        <v>44</v>
      </c>
      <c r="D32" s="55">
        <v>19.600000000000001</v>
      </c>
      <c r="E32" s="27">
        <v>12.623292867981792</v>
      </c>
      <c r="F32" s="27">
        <v>23.195266272189347</v>
      </c>
      <c r="G32" s="20">
        <v>19.237217099748538</v>
      </c>
      <c r="H32" s="27">
        <f t="shared" si="2"/>
        <v>18.663944059979919</v>
      </c>
    </row>
    <row r="33" spans="2:8" x14ac:dyDescent="0.25">
      <c r="B33" s="27" t="s">
        <v>14</v>
      </c>
      <c r="C33" s="27" t="s">
        <v>45</v>
      </c>
      <c r="D33" s="55">
        <v>3.8149999999999999</v>
      </c>
      <c r="E33" s="27">
        <v>8.3839150227617605</v>
      </c>
      <c r="F33" s="27">
        <v>4.6252465483234708</v>
      </c>
      <c r="G33" s="20">
        <v>8.24252584520816</v>
      </c>
      <c r="H33" s="27">
        <f t="shared" si="2"/>
        <v>6.2666718540733477</v>
      </c>
    </row>
    <row r="34" spans="2:8" x14ac:dyDescent="0.25">
      <c r="B34" s="27" t="s">
        <v>16</v>
      </c>
      <c r="C34" s="27" t="s">
        <v>17</v>
      </c>
      <c r="D34" s="55">
        <v>14.231</v>
      </c>
      <c r="E34" s="27">
        <v>9.4081942336874071</v>
      </c>
      <c r="F34" s="27">
        <v>11.646942800788954</v>
      </c>
      <c r="G34" s="20">
        <v>17.225481978206208</v>
      </c>
      <c r="H34" s="27">
        <f t="shared" si="2"/>
        <v>13.127904753170643</v>
      </c>
    </row>
    <row r="35" spans="2:8" x14ac:dyDescent="0.25">
      <c r="B35" s="28" t="s">
        <v>18</v>
      </c>
      <c r="C35" s="28" t="s">
        <v>46</v>
      </c>
      <c r="D35" s="56">
        <f>SUM(D29:D34)</f>
        <v>49.68</v>
      </c>
      <c r="E35" s="28">
        <v>51.365705614567531</v>
      </c>
      <c r="F35" s="28">
        <v>46.706114398422095</v>
      </c>
      <c r="G35" s="21">
        <v>49.483095836825939</v>
      </c>
      <c r="H35" s="28">
        <f t="shared" si="2"/>
        <v>49.308728962453898</v>
      </c>
    </row>
    <row r="36" spans="2:8" x14ac:dyDescent="0.25">
      <c r="B36" s="27" t="s">
        <v>20</v>
      </c>
      <c r="C36" s="27" t="s">
        <v>21</v>
      </c>
      <c r="D36" s="55">
        <v>18.344999999999999</v>
      </c>
      <c r="E36" s="27">
        <v>24.962063732928684</v>
      </c>
      <c r="F36" s="27">
        <v>20.680473372781062</v>
      </c>
      <c r="G36" s="20">
        <v>8.6267113718915915</v>
      </c>
      <c r="H36" s="27">
        <f t="shared" si="2"/>
        <v>18.153562119400334</v>
      </c>
    </row>
    <row r="37" spans="2:8" x14ac:dyDescent="0.25">
      <c r="B37" s="27" t="s">
        <v>22</v>
      </c>
      <c r="C37" s="27" t="s">
        <v>47</v>
      </c>
      <c r="D37" s="55">
        <v>0.43</v>
      </c>
      <c r="E37" s="27">
        <v>0.50265553869499247</v>
      </c>
      <c r="F37" s="27">
        <v>3.0473372781065087</v>
      </c>
      <c r="G37" s="20">
        <v>1.1176306230790727</v>
      </c>
      <c r="H37" s="27">
        <f t="shared" si="2"/>
        <v>1.2744058599701436</v>
      </c>
    </row>
    <row r="38" spans="2:8" x14ac:dyDescent="0.25">
      <c r="B38" s="27" t="s">
        <v>24</v>
      </c>
      <c r="C38" s="27" t="s">
        <v>23</v>
      </c>
      <c r="D38" s="55">
        <v>3.5</v>
      </c>
      <c r="E38" s="27">
        <v>2.8736722306525042</v>
      </c>
      <c r="F38" s="27">
        <v>3.6587771203155817</v>
      </c>
      <c r="G38" s="20">
        <v>5.8116792400111787</v>
      </c>
      <c r="H38" s="27">
        <f t="shared" si="2"/>
        <v>3.9610321477448163</v>
      </c>
    </row>
    <row r="39" spans="2:8" x14ac:dyDescent="0.25">
      <c r="B39" s="27" t="s">
        <v>26</v>
      </c>
      <c r="C39" s="27" t="s">
        <v>25</v>
      </c>
      <c r="D39" s="55">
        <v>1.5669999999999999</v>
      </c>
      <c r="E39" s="27">
        <v>0.92943854324734465</v>
      </c>
      <c r="F39" s="27">
        <v>0.8579881656804732</v>
      </c>
      <c r="G39" s="20">
        <v>2.3749650740430299</v>
      </c>
      <c r="H39" s="27">
        <f t="shared" si="2"/>
        <v>1.4323479457427117</v>
      </c>
    </row>
    <row r="40" spans="2:8" x14ac:dyDescent="0.25">
      <c r="B40" s="27" t="s">
        <v>28</v>
      </c>
      <c r="C40" s="27" t="s">
        <v>27</v>
      </c>
      <c r="D40" s="55">
        <v>5.6790000000000003</v>
      </c>
      <c r="E40" s="27">
        <v>2.9495447647951445</v>
      </c>
      <c r="F40" s="27">
        <v>8.392504930966469</v>
      </c>
      <c r="G40" s="20">
        <v>4.8547080189997232</v>
      </c>
      <c r="H40" s="27">
        <f t="shared" si="2"/>
        <v>5.4689394286903337</v>
      </c>
    </row>
    <row r="41" spans="2:8" x14ac:dyDescent="0.25">
      <c r="B41" s="27" t="s">
        <v>30</v>
      </c>
      <c r="C41" s="27" t="s">
        <v>48</v>
      </c>
      <c r="D41" s="55">
        <v>10</v>
      </c>
      <c r="E41" s="27">
        <v>6.2405159332321709</v>
      </c>
      <c r="F41" s="27">
        <v>1.8836291913214991</v>
      </c>
      <c r="G41" s="20">
        <v>13.034367141659686</v>
      </c>
      <c r="H41" s="27">
        <f t="shared" si="2"/>
        <v>7.7896280665533393</v>
      </c>
    </row>
    <row r="42" spans="2:8" x14ac:dyDescent="0.25">
      <c r="B42" s="27" t="s">
        <v>32</v>
      </c>
      <c r="C42" s="27" t="s">
        <v>49</v>
      </c>
      <c r="D42" s="55">
        <v>0</v>
      </c>
      <c r="E42" s="27">
        <v>5.3584977238239766</v>
      </c>
      <c r="F42" s="27">
        <v>7.5246548323471387</v>
      </c>
      <c r="G42" s="20">
        <v>5.6719754121262946</v>
      </c>
      <c r="H42" s="27">
        <f t="shared" si="2"/>
        <v>4.6387819920743523</v>
      </c>
    </row>
    <row r="43" spans="2:8" x14ac:dyDescent="0.25">
      <c r="B43" s="27" t="s">
        <v>34</v>
      </c>
      <c r="C43" s="27" t="s">
        <v>50</v>
      </c>
      <c r="D43" s="55">
        <v>1.546</v>
      </c>
      <c r="E43" s="27">
        <v>0.46471927162367233</v>
      </c>
      <c r="F43" s="27">
        <v>0.40433925049309655</v>
      </c>
      <c r="G43" s="20">
        <v>2.7381950265437283</v>
      </c>
      <c r="H43" s="27">
        <f t="shared" si="2"/>
        <v>1.2883133871651244</v>
      </c>
    </row>
    <row r="44" spans="2:8" x14ac:dyDescent="0.25">
      <c r="B44" s="27" t="s">
        <v>36</v>
      </c>
      <c r="C44" s="27" t="s">
        <v>51</v>
      </c>
      <c r="D44" s="55">
        <v>0</v>
      </c>
      <c r="E44" s="27">
        <v>4.742033383915023E-2</v>
      </c>
      <c r="F44" s="27">
        <v>0</v>
      </c>
      <c r="G44" s="20">
        <v>0</v>
      </c>
      <c r="H44" s="27">
        <f t="shared" si="2"/>
        <v>1.1855083459787558E-2</v>
      </c>
    </row>
    <row r="45" spans="2:8" x14ac:dyDescent="0.25">
      <c r="B45" s="27" t="s">
        <v>38</v>
      </c>
      <c r="C45" s="27" t="s">
        <v>52</v>
      </c>
      <c r="D45" s="55">
        <v>0</v>
      </c>
      <c r="E45" s="27">
        <v>0</v>
      </c>
      <c r="F45" s="27">
        <v>0</v>
      </c>
      <c r="G45" s="20">
        <v>1.397038278848841E-2</v>
      </c>
      <c r="H45" s="27">
        <f t="shared" si="2"/>
        <v>3.4925956971221025E-3</v>
      </c>
    </row>
    <row r="46" spans="2:8" x14ac:dyDescent="0.25">
      <c r="B46" s="27" t="s">
        <v>53</v>
      </c>
      <c r="C46" s="27" t="s">
        <v>54</v>
      </c>
      <c r="D46" s="55">
        <v>9.2530000000000001</v>
      </c>
      <c r="E46" s="27">
        <v>4.3057663125948409</v>
      </c>
      <c r="F46" s="27">
        <v>6.8441814595660748</v>
      </c>
      <c r="G46" s="20">
        <v>6.2727018720312948</v>
      </c>
      <c r="H46" s="27">
        <f t="shared" si="2"/>
        <v>6.6689124110480522</v>
      </c>
    </row>
    <row r="47" spans="2:8" x14ac:dyDescent="0.25">
      <c r="B47" s="27" t="s">
        <v>55</v>
      </c>
      <c r="C47" s="27" t="s">
        <v>56</v>
      </c>
      <c r="D47" s="57">
        <v>100</v>
      </c>
      <c r="E47" s="27">
        <v>100.00000000000003</v>
      </c>
      <c r="F47" s="27">
        <v>99.999999999999986</v>
      </c>
      <c r="G47" s="20">
        <v>100</v>
      </c>
      <c r="H47" s="27">
        <f t="shared" si="2"/>
        <v>100</v>
      </c>
    </row>
    <row r="50" spans="2:8" x14ac:dyDescent="0.25">
      <c r="B50" s="29"/>
      <c r="C50" s="29" t="s">
        <v>126</v>
      </c>
      <c r="D50" s="29" t="s">
        <v>66</v>
      </c>
      <c r="E50" s="29" t="s">
        <v>67</v>
      </c>
      <c r="F50" s="29" t="s">
        <v>59</v>
      </c>
      <c r="G50" s="29" t="s">
        <v>69</v>
      </c>
      <c r="H50" s="29" t="s">
        <v>70</v>
      </c>
    </row>
    <row r="51" spans="2:8" x14ac:dyDescent="0.25">
      <c r="B51" s="23" t="s">
        <v>58</v>
      </c>
      <c r="C51" s="23" t="s">
        <v>42</v>
      </c>
      <c r="D51" s="78" t="s">
        <v>43</v>
      </c>
      <c r="E51" s="78"/>
      <c r="F51" s="78"/>
      <c r="G51" s="78"/>
      <c r="H51" s="78"/>
    </row>
    <row r="52" spans="2:8" x14ac:dyDescent="0.25">
      <c r="B52" s="27" t="s">
        <v>6</v>
      </c>
      <c r="C52" s="27" t="s">
        <v>7</v>
      </c>
      <c r="D52" s="55">
        <v>8.92</v>
      </c>
      <c r="E52" s="27">
        <v>3.3886780865483734</v>
      </c>
      <c r="F52" s="27">
        <v>3.6831902520077535</v>
      </c>
      <c r="G52" s="20">
        <v>2.9731127197518092</v>
      </c>
      <c r="H52" s="27">
        <f>(D52+E52+F52+G52)/4</f>
        <v>4.7412452645769836</v>
      </c>
    </row>
    <row r="53" spans="2:8" x14ac:dyDescent="0.25">
      <c r="B53" s="27" t="s">
        <v>8</v>
      </c>
      <c r="C53" s="27" t="s">
        <v>9</v>
      </c>
      <c r="D53" s="58">
        <v>1.5</v>
      </c>
      <c r="E53" s="27">
        <v>0.14256574474151734</v>
      </c>
      <c r="F53" s="27">
        <v>18.582110218775956</v>
      </c>
      <c r="G53" s="20">
        <v>0.43950361944157179</v>
      </c>
      <c r="H53" s="27">
        <f t="shared" ref="H53:H70" si="3">(D53+E53+F53+G53)/4</f>
        <v>5.1660448957397609</v>
      </c>
    </row>
    <row r="54" spans="2:8" x14ac:dyDescent="0.25">
      <c r="B54" s="27" t="s">
        <v>10</v>
      </c>
      <c r="C54" s="27" t="s">
        <v>11</v>
      </c>
      <c r="D54" s="58">
        <v>2.97</v>
      </c>
      <c r="E54" s="27">
        <v>0.72379531945693421</v>
      </c>
      <c r="F54" s="27">
        <v>1.7723622265300467</v>
      </c>
      <c r="G54" s="20">
        <v>0.24560496380558428</v>
      </c>
      <c r="H54" s="27">
        <f t="shared" si="3"/>
        <v>1.4279406274481412</v>
      </c>
    </row>
    <row r="55" spans="2:8" x14ac:dyDescent="0.25">
      <c r="B55" s="27" t="s">
        <v>12</v>
      </c>
      <c r="C55" s="27" t="s">
        <v>44</v>
      </c>
      <c r="D55" s="58">
        <v>21.89</v>
      </c>
      <c r="E55" s="27">
        <v>12.523852345754831</v>
      </c>
      <c r="F55" s="27">
        <v>10.620326779285515</v>
      </c>
      <c r="G55" s="20">
        <v>28.412616339193384</v>
      </c>
      <c r="H55" s="27">
        <f t="shared" si="3"/>
        <v>18.361698866058433</v>
      </c>
    </row>
    <row r="56" spans="2:8" x14ac:dyDescent="0.25">
      <c r="B56" s="27" t="s">
        <v>14</v>
      </c>
      <c r="C56" s="27" t="s">
        <v>45</v>
      </c>
      <c r="D56" s="58">
        <v>2.1</v>
      </c>
      <c r="E56" s="27">
        <v>7.3147193648147741</v>
      </c>
      <c r="F56" s="27">
        <v>3.7939628911658807</v>
      </c>
      <c r="G56" s="20">
        <v>1.6287487073422957</v>
      </c>
      <c r="H56" s="27">
        <f t="shared" si="3"/>
        <v>3.7093577408307379</v>
      </c>
    </row>
    <row r="57" spans="2:8" x14ac:dyDescent="0.25">
      <c r="B57" s="27" t="s">
        <v>16</v>
      </c>
      <c r="C57" s="27" t="s">
        <v>17</v>
      </c>
      <c r="D57" s="58">
        <v>10.09</v>
      </c>
      <c r="E57" s="27">
        <v>23.567214265347751</v>
      </c>
      <c r="F57" s="27">
        <v>17.834394904458595</v>
      </c>
      <c r="G57" s="20">
        <v>8.6478800413650472</v>
      </c>
      <c r="H57" s="27">
        <f t="shared" si="3"/>
        <v>15.034872302792847</v>
      </c>
    </row>
    <row r="58" spans="2:8" x14ac:dyDescent="0.25">
      <c r="B58" s="28" t="s">
        <v>18</v>
      </c>
      <c r="C58" s="28" t="s">
        <v>46</v>
      </c>
      <c r="D58" s="56">
        <v>47.701999999999998</v>
      </c>
      <c r="E58" s="28">
        <v>47.660825126664179</v>
      </c>
      <c r="F58" s="28">
        <v>56.28634727222375</v>
      </c>
      <c r="G58" s="21">
        <v>42.34746639089969</v>
      </c>
      <c r="H58" s="28">
        <f t="shared" si="3"/>
        <v>48.499159697446899</v>
      </c>
    </row>
    <row r="59" spans="2:8" x14ac:dyDescent="0.25">
      <c r="B59" s="27" t="s">
        <v>20</v>
      </c>
      <c r="C59" s="27" t="s">
        <v>21</v>
      </c>
      <c r="D59" s="59">
        <v>15.85</v>
      </c>
      <c r="E59" s="27">
        <v>21.490141030421338</v>
      </c>
      <c r="F59" s="27">
        <v>23.400720022154527</v>
      </c>
      <c r="G59" s="20">
        <v>11.207342295760082</v>
      </c>
      <c r="H59" s="27">
        <f t="shared" si="3"/>
        <v>17.987050837083988</v>
      </c>
    </row>
    <row r="60" spans="2:8" x14ac:dyDescent="0.25">
      <c r="B60" s="27" t="s">
        <v>22</v>
      </c>
      <c r="C60" s="27" t="s">
        <v>47</v>
      </c>
      <c r="D60" s="59">
        <v>0.78100000000000003</v>
      </c>
      <c r="E60" s="27">
        <v>0.61412936196345924</v>
      </c>
      <c r="F60" s="27">
        <v>0.22154527831625584</v>
      </c>
      <c r="G60" s="20">
        <v>0.63340227507755942</v>
      </c>
      <c r="H60" s="27">
        <f t="shared" si="3"/>
        <v>0.5625192288393186</v>
      </c>
    </row>
    <row r="61" spans="2:8" x14ac:dyDescent="0.25">
      <c r="B61" s="27" t="s">
        <v>24</v>
      </c>
      <c r="C61" s="27" t="s">
        <v>23</v>
      </c>
      <c r="D61" s="59">
        <v>17.652999999999999</v>
      </c>
      <c r="E61" s="27">
        <v>0</v>
      </c>
      <c r="F61" s="27">
        <v>5.6632511769592897</v>
      </c>
      <c r="G61" s="20">
        <v>20.592037228541884</v>
      </c>
      <c r="H61" s="27">
        <f t="shared" si="3"/>
        <v>10.977072101375292</v>
      </c>
    </row>
    <row r="62" spans="2:8" x14ac:dyDescent="0.25">
      <c r="B62" s="27" t="s">
        <v>26</v>
      </c>
      <c r="C62" s="27" t="s">
        <v>25</v>
      </c>
      <c r="D62" s="59">
        <v>1.1200000000000001</v>
      </c>
      <c r="E62" s="27">
        <v>2.9390476608251266</v>
      </c>
      <c r="F62" s="27">
        <v>1.6338964275823871</v>
      </c>
      <c r="G62" s="20">
        <v>1.7063081695966906</v>
      </c>
      <c r="H62" s="27">
        <f t="shared" si="3"/>
        <v>1.8498130645010511</v>
      </c>
    </row>
    <row r="63" spans="2:8" x14ac:dyDescent="0.25">
      <c r="B63" s="27" t="s">
        <v>28</v>
      </c>
      <c r="C63" s="27" t="s">
        <v>27</v>
      </c>
      <c r="D63" s="59">
        <v>5.3129999999999997</v>
      </c>
      <c r="E63" s="27">
        <v>2.5990831925953546</v>
      </c>
      <c r="F63" s="27">
        <v>5.1093879811686493</v>
      </c>
      <c r="G63" s="20">
        <v>4.5243019648397107</v>
      </c>
      <c r="H63" s="27">
        <f t="shared" si="3"/>
        <v>4.3864432846509285</v>
      </c>
    </row>
    <row r="64" spans="2:8" x14ac:dyDescent="0.25">
      <c r="B64" s="27" t="s">
        <v>30</v>
      </c>
      <c r="C64" s="27" t="s">
        <v>48</v>
      </c>
      <c r="D64" s="59">
        <v>6.08</v>
      </c>
      <c r="E64" s="27">
        <v>5.9109951088982955</v>
      </c>
      <c r="F64" s="27">
        <v>0.36001107726391574</v>
      </c>
      <c r="G64" s="20">
        <v>0.81437435367114785</v>
      </c>
      <c r="H64" s="27">
        <f t="shared" si="3"/>
        <v>3.2913451349583402</v>
      </c>
    </row>
    <row r="65" spans="2:8" x14ac:dyDescent="0.25">
      <c r="B65" s="27" t="s">
        <v>32</v>
      </c>
      <c r="C65" s="27" t="s">
        <v>49</v>
      </c>
      <c r="D65" s="55">
        <v>0</v>
      </c>
      <c r="E65" s="27">
        <v>9.8370363871646962</v>
      </c>
      <c r="F65" s="27">
        <v>0.48463029631680965</v>
      </c>
      <c r="G65" s="20">
        <v>12.073422957600828</v>
      </c>
      <c r="H65" s="27">
        <f t="shared" si="3"/>
        <v>5.598772410270584</v>
      </c>
    </row>
    <row r="66" spans="2:8" x14ac:dyDescent="0.25">
      <c r="B66" s="27" t="s">
        <v>34</v>
      </c>
      <c r="C66" s="27" t="s">
        <v>50</v>
      </c>
      <c r="D66" s="55">
        <v>0</v>
      </c>
      <c r="E66" s="27">
        <v>0.14256574474151734</v>
      </c>
      <c r="F66" s="27">
        <v>6.9232899473829948E-2</v>
      </c>
      <c r="G66" s="20">
        <v>0.12926577042399173</v>
      </c>
      <c r="H66" s="27">
        <f t="shared" si="3"/>
        <v>8.5266103659834752E-2</v>
      </c>
    </row>
    <row r="67" spans="2:8" x14ac:dyDescent="0.25">
      <c r="B67" s="27" t="s">
        <v>36</v>
      </c>
      <c r="C67" s="27" t="s">
        <v>51</v>
      </c>
      <c r="D67" s="55">
        <v>0</v>
      </c>
      <c r="E67" s="27">
        <v>3.2899787248042461E-2</v>
      </c>
      <c r="F67" s="27">
        <v>0</v>
      </c>
      <c r="G67" s="20">
        <v>2.5853154084798345E-2</v>
      </c>
      <c r="H67" s="27">
        <f t="shared" si="3"/>
        <v>1.4688235333210202E-2</v>
      </c>
    </row>
    <row r="68" spans="2:8" x14ac:dyDescent="0.25">
      <c r="B68" s="27" t="s">
        <v>38</v>
      </c>
      <c r="C68" s="27" t="s">
        <v>52</v>
      </c>
      <c r="D68" s="55">
        <v>0</v>
      </c>
      <c r="E68" s="27">
        <v>0</v>
      </c>
      <c r="F68" s="27">
        <v>0</v>
      </c>
      <c r="G68" s="20">
        <v>3.8779731127197514E-2</v>
      </c>
      <c r="H68" s="27">
        <f t="shared" si="3"/>
        <v>9.6949327817993786E-3</v>
      </c>
    </row>
    <row r="69" spans="2:8" x14ac:dyDescent="0.25">
      <c r="B69" s="27" t="s">
        <v>53</v>
      </c>
      <c r="C69" s="27" t="s">
        <v>54</v>
      </c>
      <c r="D69" s="55">
        <v>5.7329999999999997</v>
      </c>
      <c r="E69" s="27">
        <v>8.77327659947799</v>
      </c>
      <c r="F69" s="27">
        <v>6.7709775685405686</v>
      </c>
      <c r="G69" s="20">
        <v>5.9074457083764216</v>
      </c>
      <c r="H69" s="27">
        <f t="shared" si="3"/>
        <v>6.796174969098745</v>
      </c>
    </row>
    <row r="70" spans="2:8" x14ac:dyDescent="0.25">
      <c r="B70" s="27" t="s">
        <v>55</v>
      </c>
      <c r="C70" s="27" t="s">
        <v>56</v>
      </c>
      <c r="D70" s="57">
        <v>100</v>
      </c>
      <c r="E70" s="27">
        <v>100.00000000000001</v>
      </c>
      <c r="F70" s="27">
        <v>100</v>
      </c>
      <c r="G70" s="20">
        <v>100</v>
      </c>
      <c r="H70" s="27">
        <f t="shared" si="3"/>
        <v>100</v>
      </c>
    </row>
    <row r="73" spans="2:8" x14ac:dyDescent="0.25">
      <c r="B73" s="29"/>
      <c r="C73" s="29" t="s">
        <v>127</v>
      </c>
      <c r="D73" s="29" t="s">
        <v>66</v>
      </c>
      <c r="E73" s="29" t="s">
        <v>67</v>
      </c>
      <c r="F73" s="29" t="s">
        <v>59</v>
      </c>
      <c r="G73" s="29" t="s">
        <v>69</v>
      </c>
      <c r="H73" s="29" t="s">
        <v>70</v>
      </c>
    </row>
    <row r="74" spans="2:8" x14ac:dyDescent="0.25">
      <c r="B74" s="23" t="s">
        <v>58</v>
      </c>
      <c r="C74" s="23" t="s">
        <v>42</v>
      </c>
      <c r="D74" s="78" t="s">
        <v>43</v>
      </c>
      <c r="E74" s="78"/>
      <c r="F74" s="78"/>
      <c r="G74" s="78"/>
      <c r="H74" s="78"/>
    </row>
    <row r="75" spans="2:8" x14ac:dyDescent="0.25">
      <c r="B75" s="27" t="s">
        <v>6</v>
      </c>
      <c r="C75" s="27" t="s">
        <v>7</v>
      </c>
      <c r="D75" s="55">
        <v>13.687150837988826</v>
      </c>
      <c r="E75" s="27">
        <v>3.1067211124599936</v>
      </c>
      <c r="F75" s="27">
        <v>0</v>
      </c>
      <c r="G75" s="20">
        <v>4.6728971962616805</v>
      </c>
      <c r="H75" s="27">
        <f>(D75+E75+F75+G75)/4</f>
        <v>5.3666922866776243</v>
      </c>
    </row>
    <row r="76" spans="2:8" x14ac:dyDescent="0.25">
      <c r="B76" s="27" t="s">
        <v>8</v>
      </c>
      <c r="C76" s="27" t="s">
        <v>9</v>
      </c>
      <c r="D76" s="58">
        <v>2.2346368715083798</v>
      </c>
      <c r="E76" s="27">
        <v>9.1491005407791626</v>
      </c>
      <c r="F76" s="27">
        <v>0.18141222439296681</v>
      </c>
      <c r="G76" s="20">
        <v>2.2251891410769913</v>
      </c>
      <c r="H76" s="27">
        <f t="shared" ref="H76:H93" si="4">(D76+E76+F76+G76)/4</f>
        <v>3.4475846944393753</v>
      </c>
    </row>
    <row r="77" spans="2:8" x14ac:dyDescent="0.25">
      <c r="B77" s="27" t="s">
        <v>10</v>
      </c>
      <c r="C77" s="27" t="s">
        <v>11</v>
      </c>
      <c r="D77" s="58">
        <v>5.3072625698324014</v>
      </c>
      <c r="E77" s="27">
        <v>0.54629731817680172</v>
      </c>
      <c r="F77" s="27">
        <v>1.4512977951437345</v>
      </c>
      <c r="G77" s="20">
        <v>1.5576323987538938</v>
      </c>
      <c r="H77" s="27">
        <f t="shared" si="4"/>
        <v>2.2156225204767077</v>
      </c>
    </row>
    <row r="78" spans="2:8" x14ac:dyDescent="0.25">
      <c r="B78" s="27" t="s">
        <v>12</v>
      </c>
      <c r="C78" s="27" t="s">
        <v>44</v>
      </c>
      <c r="D78" s="58">
        <v>12.849162011173181</v>
      </c>
      <c r="E78" s="27">
        <v>16.493764485156163</v>
      </c>
      <c r="F78" s="27">
        <v>16.075914038515212</v>
      </c>
      <c r="G78" s="20">
        <v>20.01080806154237</v>
      </c>
      <c r="H78" s="27">
        <f t="shared" si="4"/>
        <v>16.357412149096731</v>
      </c>
    </row>
    <row r="79" spans="2:8" x14ac:dyDescent="0.25">
      <c r="B79" s="27" t="s">
        <v>14</v>
      </c>
      <c r="C79" s="27" t="s">
        <v>45</v>
      </c>
      <c r="D79" s="58">
        <v>5.8659217877094969</v>
      </c>
      <c r="E79" s="27">
        <v>2.0251627855645071</v>
      </c>
      <c r="F79" s="27">
        <v>7.9542283003070064</v>
      </c>
      <c r="G79" s="20">
        <v>7.5179604552101189</v>
      </c>
      <c r="H79" s="27">
        <f t="shared" si="4"/>
        <v>5.8408183321977827</v>
      </c>
    </row>
    <row r="80" spans="2:8" x14ac:dyDescent="0.25">
      <c r="B80" s="27" t="s">
        <v>16</v>
      </c>
      <c r="C80" s="27" t="s">
        <v>17</v>
      </c>
      <c r="D80" s="58">
        <v>14.245810055865919</v>
      </c>
      <c r="E80" s="27">
        <v>15.163889195453041</v>
      </c>
      <c r="F80" s="27">
        <v>22.369522746301985</v>
      </c>
      <c r="G80" s="20">
        <v>12.50556297285269</v>
      </c>
      <c r="H80" s="27">
        <f t="shared" si="4"/>
        <v>16.071196242618409</v>
      </c>
    </row>
    <row r="81" spans="2:8" x14ac:dyDescent="0.25">
      <c r="B81" s="28" t="s">
        <v>18</v>
      </c>
      <c r="C81" s="28" t="s">
        <v>46</v>
      </c>
      <c r="D81" s="56">
        <v>54.189944134078203</v>
      </c>
      <c r="E81" s="28">
        <v>46.48493543758967</v>
      </c>
      <c r="F81" s="28">
        <v>48.0323751046609</v>
      </c>
      <c r="G81" s="21">
        <v>48.49005022569775</v>
      </c>
      <c r="H81" s="28">
        <f t="shared" si="4"/>
        <v>49.299326225506633</v>
      </c>
    </row>
    <row r="82" spans="2:8" x14ac:dyDescent="0.25">
      <c r="B82" s="27" t="s">
        <v>20</v>
      </c>
      <c r="C82" s="27" t="s">
        <v>21</v>
      </c>
      <c r="D82" s="59">
        <v>24.860335195530723</v>
      </c>
      <c r="E82" s="27">
        <v>23.995695839311335</v>
      </c>
      <c r="F82" s="27">
        <v>23.192855149316216</v>
      </c>
      <c r="G82" s="20">
        <v>12.61046474664632</v>
      </c>
      <c r="H82" s="27">
        <f t="shared" si="4"/>
        <v>21.164837732701148</v>
      </c>
    </row>
    <row r="83" spans="2:8" x14ac:dyDescent="0.25">
      <c r="B83" s="27" t="s">
        <v>22</v>
      </c>
      <c r="C83" s="27" t="s">
        <v>47</v>
      </c>
      <c r="D83" s="59">
        <v>0.83798882681564235</v>
      </c>
      <c r="E83" s="27">
        <v>0.67597395430967888</v>
      </c>
      <c r="F83" s="27">
        <v>0.83728718950600067</v>
      </c>
      <c r="G83" s="20">
        <v>3.4967257931209854</v>
      </c>
      <c r="H83" s="27">
        <f t="shared" si="4"/>
        <v>1.4619939409380769</v>
      </c>
    </row>
    <row r="84" spans="2:8" x14ac:dyDescent="0.25">
      <c r="B84" s="27" t="s">
        <v>24</v>
      </c>
      <c r="C84" s="27" t="s">
        <v>23</v>
      </c>
      <c r="D84" s="59">
        <v>1.1173184357541899</v>
      </c>
      <c r="E84" s="27">
        <v>1.6499282639885222</v>
      </c>
      <c r="F84" s="27">
        <v>4.3538933854312027</v>
      </c>
      <c r="G84" s="20">
        <v>11.380253035793753</v>
      </c>
      <c r="H84" s="27">
        <f t="shared" si="4"/>
        <v>4.6253482802419175</v>
      </c>
    </row>
    <row r="85" spans="2:8" x14ac:dyDescent="0.25">
      <c r="B85" s="27" t="s">
        <v>26</v>
      </c>
      <c r="C85" s="27" t="s">
        <v>25</v>
      </c>
      <c r="D85" s="59">
        <v>1.1173184357541899</v>
      </c>
      <c r="E85" s="27">
        <v>2.1106941838649158</v>
      </c>
      <c r="F85" s="27">
        <v>1.5071169411108014</v>
      </c>
      <c r="G85" s="20">
        <v>1.3351134846461947</v>
      </c>
      <c r="H85" s="27">
        <f t="shared" si="4"/>
        <v>1.5175607613440256</v>
      </c>
    </row>
    <row r="86" spans="2:8" x14ac:dyDescent="0.25">
      <c r="B86" s="27" t="s">
        <v>28</v>
      </c>
      <c r="C86" s="27" t="s">
        <v>27</v>
      </c>
      <c r="D86" s="59">
        <v>7.2625698324022343</v>
      </c>
      <c r="E86" s="27">
        <v>3.0625758746275245</v>
      </c>
      <c r="F86" s="27">
        <v>1.9955344683226348</v>
      </c>
      <c r="G86" s="20">
        <v>4.7682624451649804</v>
      </c>
      <c r="H86" s="27">
        <f t="shared" si="4"/>
        <v>4.272235655129343</v>
      </c>
    </row>
    <row r="87" spans="2:8" x14ac:dyDescent="0.25">
      <c r="B87" s="27" t="s">
        <v>30</v>
      </c>
      <c r="C87" s="27" t="s">
        <v>48</v>
      </c>
      <c r="D87" s="59">
        <v>6.4245810055865906</v>
      </c>
      <c r="E87" s="27">
        <v>8.6193576867895381</v>
      </c>
      <c r="F87" s="27">
        <v>2.6374546469439024</v>
      </c>
      <c r="G87" s="20">
        <v>3.3059952953143865</v>
      </c>
      <c r="H87" s="27">
        <f t="shared" si="4"/>
        <v>5.2468471586586043</v>
      </c>
    </row>
    <row r="88" spans="2:8" x14ac:dyDescent="0.25">
      <c r="B88" s="27" t="s">
        <v>32</v>
      </c>
      <c r="C88" s="27" t="s">
        <v>49</v>
      </c>
      <c r="D88" s="55">
        <v>0</v>
      </c>
      <c r="E88" s="27">
        <v>0</v>
      </c>
      <c r="F88" s="27">
        <v>10.186994138989675</v>
      </c>
      <c r="G88" s="20">
        <v>8.2554517133956367</v>
      </c>
      <c r="H88" s="27">
        <f t="shared" si="4"/>
        <v>4.610611463096328</v>
      </c>
    </row>
    <row r="89" spans="2:8" x14ac:dyDescent="0.25">
      <c r="B89" s="27" t="s">
        <v>34</v>
      </c>
      <c r="C89" s="27" t="s">
        <v>50</v>
      </c>
      <c r="D89" s="55">
        <v>0</v>
      </c>
      <c r="E89" s="27">
        <v>0</v>
      </c>
      <c r="F89" s="27">
        <v>0.3070053028188669</v>
      </c>
      <c r="G89" s="20">
        <v>0.95365248903299604</v>
      </c>
      <c r="H89" s="27">
        <f t="shared" si="4"/>
        <v>0.31516444796296572</v>
      </c>
    </row>
    <row r="90" spans="2:8" x14ac:dyDescent="0.25">
      <c r="B90" s="27" t="s">
        <v>36</v>
      </c>
      <c r="C90" s="27" t="s">
        <v>51</v>
      </c>
      <c r="D90" s="55">
        <v>0</v>
      </c>
      <c r="E90" s="27">
        <v>1.5036971636684693</v>
      </c>
      <c r="F90" s="27">
        <v>0</v>
      </c>
      <c r="G90" s="20">
        <v>0</v>
      </c>
      <c r="H90" s="27">
        <f t="shared" si="4"/>
        <v>0.37592429091711732</v>
      </c>
    </row>
    <row r="91" spans="2:8" x14ac:dyDescent="0.25">
      <c r="B91" s="27" t="s">
        <v>38</v>
      </c>
      <c r="C91" s="27" t="s">
        <v>52</v>
      </c>
      <c r="D91" s="55">
        <v>0</v>
      </c>
      <c r="E91" s="27">
        <v>0</v>
      </c>
      <c r="F91" s="27">
        <v>0</v>
      </c>
      <c r="G91" s="20">
        <v>0</v>
      </c>
      <c r="H91" s="27">
        <f t="shared" si="4"/>
        <v>0</v>
      </c>
    </row>
    <row r="92" spans="2:8" x14ac:dyDescent="0.25">
      <c r="B92" s="27" t="s">
        <v>53</v>
      </c>
      <c r="C92" s="27" t="s">
        <v>54</v>
      </c>
      <c r="D92" s="55">
        <v>4.1899441340782122</v>
      </c>
      <c r="E92" s="27">
        <v>11.897141595850348</v>
      </c>
      <c r="F92" s="27">
        <v>6.9494836728998051</v>
      </c>
      <c r="G92" s="20">
        <v>5.4040307711869788</v>
      </c>
      <c r="H92" s="27">
        <f t="shared" si="4"/>
        <v>7.1101500435038361</v>
      </c>
    </row>
    <row r="93" spans="2:8" x14ac:dyDescent="0.25">
      <c r="B93" s="27" t="s">
        <v>55</v>
      </c>
      <c r="C93" s="27" t="s">
        <v>56</v>
      </c>
      <c r="D93" s="57">
        <v>100</v>
      </c>
      <c r="E93" s="27">
        <v>100.00000000000001</v>
      </c>
      <c r="F93" s="27">
        <v>100</v>
      </c>
      <c r="G93" s="20">
        <v>100</v>
      </c>
      <c r="H93" s="27">
        <f t="shared" si="4"/>
        <v>100</v>
      </c>
    </row>
    <row r="96" spans="2:8" x14ac:dyDescent="0.25">
      <c r="B96" s="29"/>
      <c r="C96" s="29" t="s">
        <v>128</v>
      </c>
      <c r="D96" s="29" t="s">
        <v>66</v>
      </c>
      <c r="E96" s="29" t="s">
        <v>67</v>
      </c>
      <c r="F96" s="29" t="s">
        <v>59</v>
      </c>
      <c r="G96" s="29" t="s">
        <v>69</v>
      </c>
      <c r="H96" s="29" t="s">
        <v>70</v>
      </c>
    </row>
    <row r="97" spans="2:8" x14ac:dyDescent="0.25">
      <c r="B97" s="23" t="s">
        <v>58</v>
      </c>
      <c r="C97" s="23" t="s">
        <v>42</v>
      </c>
      <c r="D97" s="78" t="s">
        <v>43</v>
      </c>
      <c r="E97" s="78"/>
      <c r="F97" s="78"/>
      <c r="G97" s="78"/>
      <c r="H97" s="78"/>
    </row>
    <row r="98" spans="2:8" x14ac:dyDescent="0.25">
      <c r="B98" s="27" t="s">
        <v>6</v>
      </c>
      <c r="C98" s="27" t="s">
        <v>7</v>
      </c>
      <c r="D98" s="55">
        <v>9.4209999999999994</v>
      </c>
      <c r="E98" s="27">
        <v>1.9514824797843666</v>
      </c>
      <c r="F98" s="27">
        <v>5.2193862919414977</v>
      </c>
      <c r="G98" s="20">
        <v>5.1294577430385919</v>
      </c>
      <c r="H98" s="27">
        <f>(D98+E98+F98+G98)/4</f>
        <v>5.4303316286911141</v>
      </c>
    </row>
    <row r="99" spans="2:8" x14ac:dyDescent="0.25">
      <c r="B99" s="27" t="s">
        <v>8</v>
      </c>
      <c r="C99" s="27" t="s">
        <v>9</v>
      </c>
      <c r="D99" s="58">
        <v>1.157</v>
      </c>
      <c r="E99" s="27">
        <v>8.9595687331536382</v>
      </c>
      <c r="F99" s="27">
        <v>0.43016919988528834</v>
      </c>
      <c r="G99" s="20">
        <v>0</v>
      </c>
      <c r="H99" s="27">
        <f t="shared" ref="H99:H116" si="5">(D99+E99+F99+G99)/4</f>
        <v>2.6366844832597316</v>
      </c>
    </row>
    <row r="100" spans="2:8" x14ac:dyDescent="0.25">
      <c r="B100" s="27" t="s">
        <v>10</v>
      </c>
      <c r="C100" s="27" t="s">
        <v>11</v>
      </c>
      <c r="D100" s="58">
        <v>3.802</v>
      </c>
      <c r="E100" s="27">
        <v>0.42048517520215628</v>
      </c>
      <c r="F100" s="27">
        <v>0.20856688479286706</v>
      </c>
      <c r="G100" s="20">
        <v>2.2960429897410841</v>
      </c>
      <c r="H100" s="27">
        <f t="shared" si="5"/>
        <v>1.6817737624340268</v>
      </c>
    </row>
    <row r="101" spans="2:8" x14ac:dyDescent="0.25">
      <c r="B101" s="27" t="s">
        <v>12</v>
      </c>
      <c r="C101" s="27" t="s">
        <v>44</v>
      </c>
      <c r="D101" s="58">
        <v>19.504000000000001</v>
      </c>
      <c r="E101" s="27">
        <v>8.9380053908355777</v>
      </c>
      <c r="F101" s="27">
        <v>25.393018223531566</v>
      </c>
      <c r="G101" s="20">
        <v>24.588829180915155</v>
      </c>
      <c r="H101" s="27">
        <f t="shared" si="5"/>
        <v>19.605963198820575</v>
      </c>
    </row>
    <row r="102" spans="2:8" x14ac:dyDescent="0.25">
      <c r="B102" s="27" t="s">
        <v>14</v>
      </c>
      <c r="C102" s="27" t="s">
        <v>45</v>
      </c>
      <c r="D102" s="58">
        <v>4.1319999999999997</v>
      </c>
      <c r="E102" s="27">
        <v>3.698113207547169</v>
      </c>
      <c r="F102" s="27">
        <v>2.4636963266157421</v>
      </c>
      <c r="G102" s="20">
        <v>3.5173424523693209</v>
      </c>
      <c r="H102" s="27">
        <f t="shared" si="5"/>
        <v>3.4527879966330577</v>
      </c>
    </row>
    <row r="103" spans="2:8" x14ac:dyDescent="0.25">
      <c r="B103" s="27" t="s">
        <v>16</v>
      </c>
      <c r="C103" s="27" t="s">
        <v>17</v>
      </c>
      <c r="D103" s="58">
        <v>12.231</v>
      </c>
      <c r="E103" s="27">
        <v>20.485175202156331</v>
      </c>
      <c r="F103" s="27">
        <v>16.111791850248981</v>
      </c>
      <c r="G103" s="20">
        <v>8.1419964175215753</v>
      </c>
      <c r="H103" s="27">
        <f t="shared" si="5"/>
        <v>14.242490867481722</v>
      </c>
    </row>
    <row r="104" spans="2:8" x14ac:dyDescent="0.25">
      <c r="B104" s="28" t="s">
        <v>18</v>
      </c>
      <c r="C104" s="28" t="s">
        <v>46</v>
      </c>
      <c r="D104" s="56">
        <v>50.247</v>
      </c>
      <c r="E104" s="28">
        <v>44.452830188679243</v>
      </c>
      <c r="F104" s="28">
        <v>49.826628777015941</v>
      </c>
      <c r="G104" s="21">
        <v>43.673668783585732</v>
      </c>
      <c r="H104" s="28">
        <f t="shared" si="5"/>
        <v>47.050031937320227</v>
      </c>
    </row>
    <row r="105" spans="2:8" x14ac:dyDescent="0.25">
      <c r="B105" s="27" t="s">
        <v>20</v>
      </c>
      <c r="C105" s="27" t="s">
        <v>21</v>
      </c>
      <c r="D105" s="59">
        <v>26.942</v>
      </c>
      <c r="E105" s="27">
        <v>22.39353099730458</v>
      </c>
      <c r="F105" s="27">
        <v>31.376280731026938</v>
      </c>
      <c r="G105" s="20">
        <v>6.025077348965965</v>
      </c>
      <c r="H105" s="27">
        <f t="shared" si="5"/>
        <v>21.684222269324373</v>
      </c>
    </row>
    <row r="106" spans="2:8" x14ac:dyDescent="0.25">
      <c r="B106" s="27" t="s">
        <v>22</v>
      </c>
      <c r="C106" s="27" t="s">
        <v>47</v>
      </c>
      <c r="D106" s="59">
        <v>0.496</v>
      </c>
      <c r="E106" s="27">
        <v>1.1428571428571428</v>
      </c>
      <c r="F106" s="27">
        <v>0.57355893318038442</v>
      </c>
      <c r="G106" s="20">
        <v>0.40709982087607877</v>
      </c>
      <c r="H106" s="27">
        <f t="shared" si="5"/>
        <v>0.65487897422840147</v>
      </c>
    </row>
    <row r="107" spans="2:8" x14ac:dyDescent="0.25">
      <c r="B107" s="27" t="s">
        <v>24</v>
      </c>
      <c r="C107" s="27" t="s">
        <v>23</v>
      </c>
      <c r="D107" s="59">
        <v>0.82599999999999996</v>
      </c>
      <c r="E107" s="27">
        <v>0</v>
      </c>
      <c r="F107" s="27">
        <v>4.2495502776546665</v>
      </c>
      <c r="G107" s="20">
        <v>8.8584921022634724</v>
      </c>
      <c r="H107" s="27">
        <f t="shared" si="5"/>
        <v>3.4835105949795349</v>
      </c>
    </row>
    <row r="108" spans="2:8" x14ac:dyDescent="0.25">
      <c r="B108" s="27" t="s">
        <v>26</v>
      </c>
      <c r="C108" s="27" t="s">
        <v>25</v>
      </c>
      <c r="D108" s="59">
        <v>0.99099999999999999</v>
      </c>
      <c r="E108" s="27">
        <v>0.98113207547169801</v>
      </c>
      <c r="F108" s="27">
        <v>1.6424642177438282</v>
      </c>
      <c r="G108" s="20">
        <v>2.1169190685556094</v>
      </c>
      <c r="H108" s="27">
        <f t="shared" si="5"/>
        <v>1.4328788404427839</v>
      </c>
    </row>
    <row r="109" spans="2:8" x14ac:dyDescent="0.25">
      <c r="B109" s="27" t="s">
        <v>28</v>
      </c>
      <c r="C109" s="27" t="s">
        <v>27</v>
      </c>
      <c r="D109" s="59">
        <v>6.4459999999999997</v>
      </c>
      <c r="E109" s="27">
        <v>4.1509433962264142</v>
      </c>
      <c r="F109" s="27">
        <v>4.3407982897515449</v>
      </c>
      <c r="G109" s="20">
        <v>4.0384302230907014</v>
      </c>
      <c r="H109" s="27">
        <f t="shared" si="5"/>
        <v>4.7440429772671653</v>
      </c>
    </row>
    <row r="110" spans="2:8" x14ac:dyDescent="0.25">
      <c r="B110" s="27" t="s">
        <v>30</v>
      </c>
      <c r="C110" s="27" t="s">
        <v>48</v>
      </c>
      <c r="D110" s="59">
        <v>8.9260000000000002</v>
      </c>
      <c r="E110" s="27">
        <v>14.221024258760107</v>
      </c>
      <c r="F110" s="27">
        <v>1.4338973329509608</v>
      </c>
      <c r="G110" s="20">
        <v>13.206318189219994</v>
      </c>
      <c r="H110" s="27">
        <f t="shared" si="5"/>
        <v>9.446809945232765</v>
      </c>
    </row>
    <row r="111" spans="2:8" x14ac:dyDescent="0.25">
      <c r="B111" s="27" t="s">
        <v>32</v>
      </c>
      <c r="C111" s="27" t="s">
        <v>49</v>
      </c>
      <c r="D111" s="55">
        <v>0.496</v>
      </c>
      <c r="E111" s="27">
        <v>0</v>
      </c>
      <c r="F111" s="27">
        <v>0.84730296947102246</v>
      </c>
      <c r="G111" s="20">
        <v>15.518645171796122</v>
      </c>
      <c r="H111" s="27">
        <f t="shared" si="5"/>
        <v>4.2154870353167864</v>
      </c>
    </row>
    <row r="112" spans="2:8" x14ac:dyDescent="0.25">
      <c r="B112" s="27" t="s">
        <v>34</v>
      </c>
      <c r="C112" s="27" t="s">
        <v>50</v>
      </c>
      <c r="D112" s="55">
        <v>2E-3</v>
      </c>
      <c r="E112" s="27">
        <v>0.18328840970350402</v>
      </c>
      <c r="F112" s="27">
        <v>0.54748807258127608</v>
      </c>
      <c r="G112" s="20">
        <v>1.1235955056179774</v>
      </c>
      <c r="H112" s="27">
        <f t="shared" si="5"/>
        <v>0.4640929969756894</v>
      </c>
    </row>
    <row r="113" spans="2:8" x14ac:dyDescent="0.25">
      <c r="B113" s="27" t="s">
        <v>36</v>
      </c>
      <c r="C113" s="27" t="s">
        <v>51</v>
      </c>
      <c r="D113" s="55">
        <v>0</v>
      </c>
      <c r="E113" s="27">
        <v>0</v>
      </c>
      <c r="F113" s="27">
        <v>0</v>
      </c>
      <c r="G113" s="20">
        <v>1.628399283504315E-2</v>
      </c>
      <c r="H113" s="27">
        <f t="shared" si="5"/>
        <v>4.0709982087607875E-3</v>
      </c>
    </row>
    <row r="114" spans="2:8" x14ac:dyDescent="0.25">
      <c r="B114" s="27" t="s">
        <v>38</v>
      </c>
      <c r="C114" s="27" t="s">
        <v>52</v>
      </c>
      <c r="D114" s="55">
        <v>0</v>
      </c>
      <c r="E114" s="27">
        <v>0</v>
      </c>
      <c r="F114" s="27">
        <v>0</v>
      </c>
      <c r="G114" s="20">
        <v>0.30939586386581985</v>
      </c>
      <c r="H114" s="27">
        <f t="shared" si="5"/>
        <v>7.7348965966454963E-2</v>
      </c>
    </row>
    <row r="115" spans="2:8" x14ac:dyDescent="0.25">
      <c r="B115" s="27" t="s">
        <v>53</v>
      </c>
      <c r="C115" s="27" t="s">
        <v>54</v>
      </c>
      <c r="D115" s="55">
        <v>4.7930000000000001</v>
      </c>
      <c r="E115" s="27">
        <v>12.474393530997302</v>
      </c>
      <c r="F115" s="27">
        <v>5.1620303986234601</v>
      </c>
      <c r="G115" s="20">
        <v>4.70607392932747</v>
      </c>
      <c r="H115" s="27">
        <f t="shared" si="5"/>
        <v>6.7838744647370586</v>
      </c>
    </row>
    <row r="116" spans="2:8" x14ac:dyDescent="0.25">
      <c r="B116" s="27" t="s">
        <v>55</v>
      </c>
      <c r="C116" s="27" t="s">
        <v>56</v>
      </c>
      <c r="D116" s="60">
        <v>100</v>
      </c>
      <c r="E116" s="27">
        <v>99.999999999999986</v>
      </c>
      <c r="F116" s="27">
        <v>100</v>
      </c>
      <c r="G116" s="20">
        <v>100</v>
      </c>
      <c r="H116" s="27">
        <f t="shared" si="5"/>
        <v>100</v>
      </c>
    </row>
  </sheetData>
  <mergeCells count="5">
    <mergeCell ref="D5:H5"/>
    <mergeCell ref="D28:H28"/>
    <mergeCell ref="D51:H51"/>
    <mergeCell ref="D74:H74"/>
    <mergeCell ref="D97:H9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5"/>
  <sheetViews>
    <sheetView zoomScale="80" zoomScaleNormal="80" workbookViewId="0">
      <selection activeCell="H4" sqref="H4:H22"/>
    </sheetView>
  </sheetViews>
  <sheetFormatPr defaultRowHeight="15" x14ac:dyDescent="0.25"/>
  <cols>
    <col min="2" max="2" width="13.140625" customWidth="1"/>
    <col min="3" max="3" width="30.5703125" customWidth="1"/>
    <col min="4" max="4" width="14.5703125" customWidth="1"/>
    <col min="5" max="5" width="20.28515625" customWidth="1"/>
    <col min="6" max="6" width="16.85546875" customWidth="1"/>
    <col min="7" max="7" width="11.42578125" customWidth="1"/>
    <col min="8" max="8" width="12" customWidth="1"/>
    <col min="9" max="9" width="9.85546875" customWidth="1"/>
  </cols>
  <sheetData>
    <row r="1" spans="2:11" x14ac:dyDescent="0.25">
      <c r="I1" s="15"/>
    </row>
    <row r="2" spans="2:11" x14ac:dyDescent="0.25">
      <c r="B2" s="12"/>
      <c r="C2" s="13" t="s">
        <v>130</v>
      </c>
      <c r="D2" s="13" t="s">
        <v>155</v>
      </c>
      <c r="E2" s="13" t="s">
        <v>67</v>
      </c>
      <c r="F2" s="13" t="s">
        <v>59</v>
      </c>
      <c r="G2" s="13" t="s">
        <v>156</v>
      </c>
      <c r="H2" s="13" t="s">
        <v>70</v>
      </c>
      <c r="I2" s="19"/>
    </row>
    <row r="3" spans="2:11" x14ac:dyDescent="0.25">
      <c r="B3" s="13" t="s">
        <v>58</v>
      </c>
      <c r="C3" s="13" t="s">
        <v>42</v>
      </c>
      <c r="D3" s="75" t="s">
        <v>43</v>
      </c>
      <c r="E3" s="75"/>
      <c r="F3" s="75"/>
      <c r="G3" s="75"/>
      <c r="H3" s="75"/>
      <c r="I3" s="35"/>
      <c r="J3" t="s">
        <v>154</v>
      </c>
    </row>
    <row r="4" spans="2:11" ht="18" customHeight="1" x14ac:dyDescent="0.25">
      <c r="B4" s="12" t="s">
        <v>6</v>
      </c>
      <c r="C4" s="12" t="s">
        <v>7</v>
      </c>
      <c r="D4" s="12" t="s">
        <v>95</v>
      </c>
      <c r="E4" s="34">
        <f>(E27+E50+E73+E96+E119+E142+E164+E187)/8</f>
        <v>5.9050000000000002</v>
      </c>
      <c r="F4" s="34">
        <f>(F27+F50+F73+F96+F119+F142+F164+F187)/8</f>
        <v>9.3212500000000009</v>
      </c>
      <c r="G4" s="12" t="s">
        <v>95</v>
      </c>
      <c r="H4" s="14">
        <f>(E4+F4)/2</f>
        <v>7.6131250000000001</v>
      </c>
      <c r="I4" s="45"/>
      <c r="J4" s="46"/>
      <c r="K4" s="43"/>
    </row>
    <row r="5" spans="2:11" x14ac:dyDescent="0.25">
      <c r="B5" s="12" t="s">
        <v>8</v>
      </c>
      <c r="C5" s="12" t="s">
        <v>9</v>
      </c>
      <c r="D5" s="12" t="s">
        <v>95</v>
      </c>
      <c r="E5" s="34">
        <f>(E28+E51+E74+E97+E120+E143+E165+E188)/8</f>
        <v>3.2424999999999997</v>
      </c>
      <c r="F5" s="34">
        <f t="shared" ref="F5:F22" si="0">(F28+F51+F74+F97+F120+F143+F165+F188)/8</f>
        <v>7.5262499999999992</v>
      </c>
      <c r="G5" s="12" t="s">
        <v>95</v>
      </c>
      <c r="H5" s="14">
        <f t="shared" ref="H5:H9" si="1">(E5+F5)/2</f>
        <v>5.3843749999999995</v>
      </c>
      <c r="I5" s="44"/>
      <c r="J5" s="43" t="s">
        <v>157</v>
      </c>
      <c r="K5" s="47" t="s">
        <v>164</v>
      </c>
    </row>
    <row r="6" spans="2:11" x14ac:dyDescent="0.25">
      <c r="B6" s="12" t="s">
        <v>10</v>
      </c>
      <c r="C6" s="12" t="s">
        <v>11</v>
      </c>
      <c r="D6" s="12" t="s">
        <v>95</v>
      </c>
      <c r="E6" s="34">
        <f t="shared" ref="E6:E8" si="2">(E29+E52+E75+E98+E121+E144+E166+E189)/8</f>
        <v>0.51875000000000004</v>
      </c>
      <c r="F6" s="34">
        <f t="shared" si="0"/>
        <v>1.8199999999999998</v>
      </c>
      <c r="G6" s="12" t="s">
        <v>95</v>
      </c>
      <c r="H6" s="14">
        <f t="shared" si="1"/>
        <v>1.1693750000000001</v>
      </c>
      <c r="I6" s="36"/>
      <c r="J6" t="s">
        <v>158</v>
      </c>
      <c r="K6" t="s">
        <v>153</v>
      </c>
    </row>
    <row r="7" spans="2:11" x14ac:dyDescent="0.25">
      <c r="B7" s="12" t="s">
        <v>12</v>
      </c>
      <c r="C7" s="12" t="s">
        <v>44</v>
      </c>
      <c r="D7" s="12" t="s">
        <v>95</v>
      </c>
      <c r="E7" s="34">
        <f t="shared" si="2"/>
        <v>7.8662499999999991</v>
      </c>
      <c r="F7" s="34">
        <f t="shared" si="0"/>
        <v>12.286250000000001</v>
      </c>
      <c r="G7" s="12" t="s">
        <v>95</v>
      </c>
      <c r="H7" s="14">
        <f t="shared" si="1"/>
        <v>10.07625</v>
      </c>
      <c r="I7" s="36"/>
    </row>
    <row r="8" spans="2:11" x14ac:dyDescent="0.25">
      <c r="B8" s="12" t="s">
        <v>14</v>
      </c>
      <c r="C8" s="12" t="s">
        <v>45</v>
      </c>
      <c r="D8" s="12" t="s">
        <v>95</v>
      </c>
      <c r="E8" s="34">
        <f t="shared" si="2"/>
        <v>6.0250000000000004</v>
      </c>
      <c r="F8" s="34">
        <f t="shared" si="0"/>
        <v>9.2750000000000004</v>
      </c>
      <c r="G8" s="12" t="s">
        <v>95</v>
      </c>
      <c r="H8" s="14">
        <f t="shared" si="1"/>
        <v>7.65</v>
      </c>
      <c r="I8" s="36"/>
      <c r="J8" s="32"/>
    </row>
    <row r="9" spans="2:11" x14ac:dyDescent="0.25">
      <c r="B9" s="12" t="s">
        <v>16</v>
      </c>
      <c r="C9" s="12" t="s">
        <v>17</v>
      </c>
      <c r="D9" s="12" t="s">
        <v>95</v>
      </c>
      <c r="E9" s="34">
        <f>(E32+E55+E78+E101+E124+E147+E169+E192)/8</f>
        <v>23.377499999999998</v>
      </c>
      <c r="F9" s="34">
        <f t="shared" si="0"/>
        <v>12.32</v>
      </c>
      <c r="G9" s="12" t="s">
        <v>95</v>
      </c>
      <c r="H9" s="14">
        <f t="shared" si="1"/>
        <v>17.848749999999999</v>
      </c>
      <c r="I9" s="36"/>
    </row>
    <row r="10" spans="2:11" x14ac:dyDescent="0.25">
      <c r="B10" s="10" t="s">
        <v>18</v>
      </c>
      <c r="C10" s="10" t="s">
        <v>46</v>
      </c>
      <c r="D10" s="10" t="s">
        <v>95</v>
      </c>
      <c r="E10" s="40">
        <f t="shared" ref="E10:E22" si="3">(E33+E56+E79+E102+E125+E148+E170+E193)/8</f>
        <v>46.933749999999996</v>
      </c>
      <c r="F10" s="40">
        <f t="shared" si="0"/>
        <v>52.548749999999998</v>
      </c>
      <c r="G10" s="10" t="s">
        <v>95</v>
      </c>
      <c r="H10" s="11">
        <f>(+E10+F10)/2</f>
        <v>49.741249999999994</v>
      </c>
      <c r="I10" s="36"/>
    </row>
    <row r="11" spans="2:11" x14ac:dyDescent="0.25">
      <c r="B11" s="12" t="s">
        <v>20</v>
      </c>
      <c r="C11" s="12" t="s">
        <v>21</v>
      </c>
      <c r="D11" s="12" t="s">
        <v>95</v>
      </c>
      <c r="E11" s="34">
        <f t="shared" si="3"/>
        <v>9.8337500000000002</v>
      </c>
      <c r="F11" s="34">
        <f t="shared" si="0"/>
        <v>12.590000000000002</v>
      </c>
      <c r="G11" s="12" t="s">
        <v>95</v>
      </c>
      <c r="H11" s="14">
        <f t="shared" ref="H11:H20" si="4">(+E11+F11)/2</f>
        <v>11.211875000000001</v>
      </c>
      <c r="I11" s="36"/>
    </row>
    <row r="12" spans="2:11" x14ac:dyDescent="0.25">
      <c r="B12" s="12" t="s">
        <v>22</v>
      </c>
      <c r="C12" s="12" t="s">
        <v>47</v>
      </c>
      <c r="D12" s="12" t="s">
        <v>95</v>
      </c>
      <c r="E12" s="34">
        <f t="shared" si="3"/>
        <v>0.76500000000000001</v>
      </c>
      <c r="F12" s="34">
        <f t="shared" si="0"/>
        <v>1.3462499999999999</v>
      </c>
      <c r="G12" s="12" t="s">
        <v>95</v>
      </c>
      <c r="H12" s="14">
        <f t="shared" si="4"/>
        <v>1.055625</v>
      </c>
    </row>
    <row r="13" spans="2:11" x14ac:dyDescent="0.25">
      <c r="B13" s="12" t="s">
        <v>24</v>
      </c>
      <c r="C13" s="12" t="s">
        <v>23</v>
      </c>
      <c r="D13" s="12" t="s">
        <v>95</v>
      </c>
      <c r="E13" s="34">
        <f t="shared" si="3"/>
        <v>0</v>
      </c>
      <c r="F13" s="34">
        <f t="shared" si="0"/>
        <v>0</v>
      </c>
      <c r="G13" s="12" t="s">
        <v>95</v>
      </c>
      <c r="H13" s="14">
        <f t="shared" si="4"/>
        <v>0</v>
      </c>
    </row>
    <row r="14" spans="2:11" x14ac:dyDescent="0.25">
      <c r="B14" s="12" t="s">
        <v>26</v>
      </c>
      <c r="C14" s="12" t="s">
        <v>25</v>
      </c>
      <c r="D14" s="12" t="s">
        <v>95</v>
      </c>
      <c r="E14" s="34">
        <f t="shared" si="3"/>
        <v>3.2487500000000002</v>
      </c>
      <c r="F14" s="34">
        <f t="shared" si="0"/>
        <v>4.0437499999999993</v>
      </c>
      <c r="G14" s="12" t="s">
        <v>95</v>
      </c>
      <c r="H14" s="14">
        <f t="shared" si="4"/>
        <v>3.6462499999999998</v>
      </c>
    </row>
    <row r="15" spans="2:11" x14ac:dyDescent="0.25">
      <c r="B15" s="12" t="s">
        <v>28</v>
      </c>
      <c r="C15" s="12" t="s">
        <v>27</v>
      </c>
      <c r="D15" s="12" t="s">
        <v>95</v>
      </c>
      <c r="E15" s="34">
        <f t="shared" si="3"/>
        <v>5.4537499999999994</v>
      </c>
      <c r="F15" s="34">
        <f t="shared" si="0"/>
        <v>6.34375</v>
      </c>
      <c r="G15" s="12" t="s">
        <v>95</v>
      </c>
      <c r="H15" s="14">
        <f t="shared" si="4"/>
        <v>5.8987499999999997</v>
      </c>
    </row>
    <row r="16" spans="2:11" x14ac:dyDescent="0.25">
      <c r="B16" s="12" t="s">
        <v>30</v>
      </c>
      <c r="C16" s="12" t="s">
        <v>48</v>
      </c>
      <c r="D16" s="12" t="s">
        <v>95</v>
      </c>
      <c r="E16" s="34">
        <f t="shared" si="3"/>
        <v>4.09</v>
      </c>
      <c r="F16" s="34">
        <f t="shared" si="0"/>
        <v>4.4812499999999993</v>
      </c>
      <c r="G16" s="12" t="s">
        <v>95</v>
      </c>
      <c r="H16" s="14">
        <f t="shared" si="4"/>
        <v>4.2856249999999996</v>
      </c>
    </row>
    <row r="17" spans="2:8" x14ac:dyDescent="0.25">
      <c r="B17" s="12" t="s">
        <v>32</v>
      </c>
      <c r="C17" s="12" t="s">
        <v>49</v>
      </c>
      <c r="D17" s="12" t="s">
        <v>95</v>
      </c>
      <c r="E17" s="34">
        <f t="shared" si="3"/>
        <v>25.083749999999995</v>
      </c>
      <c r="F17" s="34">
        <f t="shared" si="0"/>
        <v>11.94125</v>
      </c>
      <c r="G17" s="12" t="s">
        <v>95</v>
      </c>
      <c r="H17" s="14">
        <f t="shared" si="4"/>
        <v>18.512499999999996</v>
      </c>
    </row>
    <row r="18" spans="2:8" x14ac:dyDescent="0.25">
      <c r="B18" s="12" t="s">
        <v>34</v>
      </c>
      <c r="C18" s="12" t="s">
        <v>50</v>
      </c>
      <c r="D18" s="12" t="s">
        <v>95</v>
      </c>
      <c r="E18" s="34">
        <f t="shared" si="3"/>
        <v>0.12</v>
      </c>
      <c r="F18" s="34">
        <f t="shared" si="0"/>
        <v>0.51500000000000001</v>
      </c>
      <c r="G18" s="12" t="s">
        <v>95</v>
      </c>
      <c r="H18" s="14">
        <f t="shared" si="4"/>
        <v>0.3175</v>
      </c>
    </row>
    <row r="19" spans="2:8" x14ac:dyDescent="0.25">
      <c r="B19" s="12" t="s">
        <v>36</v>
      </c>
      <c r="C19" s="12" t="s">
        <v>51</v>
      </c>
      <c r="D19" s="12" t="s">
        <v>95</v>
      </c>
      <c r="E19" s="34">
        <f t="shared" si="3"/>
        <v>0</v>
      </c>
      <c r="F19" s="34">
        <f t="shared" si="0"/>
        <v>0</v>
      </c>
      <c r="G19" s="12" t="s">
        <v>95</v>
      </c>
      <c r="H19" s="14">
        <f t="shared" si="4"/>
        <v>0</v>
      </c>
    </row>
    <row r="20" spans="2:8" x14ac:dyDescent="0.25">
      <c r="B20" s="12" t="s">
        <v>38</v>
      </c>
      <c r="C20" s="12" t="s">
        <v>52</v>
      </c>
      <c r="D20" s="12" t="s">
        <v>95</v>
      </c>
      <c r="E20" s="34">
        <f t="shared" si="3"/>
        <v>0</v>
      </c>
      <c r="F20" s="34">
        <f t="shared" si="0"/>
        <v>0</v>
      </c>
      <c r="G20" s="12" t="s">
        <v>95</v>
      </c>
      <c r="H20" s="14">
        <f t="shared" si="4"/>
        <v>0</v>
      </c>
    </row>
    <row r="21" spans="2:8" x14ac:dyDescent="0.25">
      <c r="B21" s="12" t="s">
        <v>53</v>
      </c>
      <c r="C21" s="12" t="s">
        <v>54</v>
      </c>
      <c r="D21" s="12" t="s">
        <v>95</v>
      </c>
      <c r="E21" s="34">
        <f t="shared" si="3"/>
        <v>4.4700000000000006</v>
      </c>
      <c r="F21" s="34">
        <f t="shared" si="0"/>
        <v>6.1899999999999995</v>
      </c>
      <c r="G21" s="12" t="s">
        <v>95</v>
      </c>
      <c r="H21" s="14">
        <f>(+E21+F21)/2</f>
        <v>5.33</v>
      </c>
    </row>
    <row r="22" spans="2:8" x14ac:dyDescent="0.25">
      <c r="B22" s="12" t="s">
        <v>55</v>
      </c>
      <c r="C22" s="12" t="s">
        <v>56</v>
      </c>
      <c r="D22" s="12" t="s">
        <v>95</v>
      </c>
      <c r="E22" s="34">
        <f t="shared" si="3"/>
        <v>99.998750000000001</v>
      </c>
      <c r="F22" s="34">
        <f t="shared" si="0"/>
        <v>100</v>
      </c>
      <c r="G22" s="12" t="s">
        <v>95</v>
      </c>
      <c r="H22" s="14">
        <f>(+E22+F22)/2</f>
        <v>99.999375000000001</v>
      </c>
    </row>
    <row r="25" spans="2:8" x14ac:dyDescent="0.25">
      <c r="B25" s="8"/>
      <c r="C25" s="9" t="s">
        <v>131</v>
      </c>
      <c r="D25" s="9" t="s">
        <v>66</v>
      </c>
      <c r="E25" s="9" t="s">
        <v>67</v>
      </c>
      <c r="F25" s="9" t="s">
        <v>59</v>
      </c>
      <c r="G25" s="9" t="s">
        <v>69</v>
      </c>
      <c r="H25" s="9" t="s">
        <v>70</v>
      </c>
    </row>
    <row r="26" spans="2:8" x14ac:dyDescent="0.25">
      <c r="B26" s="4" t="s">
        <v>58</v>
      </c>
      <c r="C26" s="4" t="s">
        <v>42</v>
      </c>
      <c r="D26" s="74" t="s">
        <v>43</v>
      </c>
      <c r="E26" s="74"/>
      <c r="F26" s="74"/>
      <c r="G26" s="74"/>
      <c r="H26" s="74"/>
    </row>
    <row r="27" spans="2:8" x14ac:dyDescent="0.25">
      <c r="B27" s="3" t="s">
        <v>6</v>
      </c>
      <c r="C27" s="3" t="s">
        <v>7</v>
      </c>
      <c r="D27" s="3" t="s">
        <v>95</v>
      </c>
      <c r="E27" s="3">
        <v>3.67</v>
      </c>
      <c r="F27" s="33">
        <v>8.5399999999999991</v>
      </c>
      <c r="G27" s="3" t="s">
        <v>95</v>
      </c>
      <c r="H27" s="5">
        <f>(E27+F27)/2</f>
        <v>6.1049999999999995</v>
      </c>
    </row>
    <row r="28" spans="2:8" x14ac:dyDescent="0.25">
      <c r="B28" s="3" t="s">
        <v>8</v>
      </c>
      <c r="C28" s="3" t="s">
        <v>9</v>
      </c>
      <c r="D28" s="3" t="s">
        <v>95</v>
      </c>
      <c r="E28" s="33">
        <v>0</v>
      </c>
      <c r="F28" s="33">
        <v>4.58</v>
      </c>
      <c r="G28" s="3" t="s">
        <v>95</v>
      </c>
      <c r="H28" s="5">
        <f t="shared" ref="H28:H45" si="5">(E28+F28)/2</f>
        <v>2.29</v>
      </c>
    </row>
    <row r="29" spans="2:8" x14ac:dyDescent="0.25">
      <c r="B29" s="3" t="s">
        <v>10</v>
      </c>
      <c r="C29" s="3" t="s">
        <v>11</v>
      </c>
      <c r="D29" s="3" t="s">
        <v>95</v>
      </c>
      <c r="E29" s="33">
        <v>0</v>
      </c>
      <c r="F29" s="33">
        <v>1.67</v>
      </c>
      <c r="G29" s="3" t="s">
        <v>95</v>
      </c>
      <c r="H29" s="5">
        <f t="shared" si="5"/>
        <v>0.83499999999999996</v>
      </c>
    </row>
    <row r="30" spans="2:8" x14ac:dyDescent="0.25">
      <c r="B30" s="3" t="s">
        <v>12</v>
      </c>
      <c r="C30" s="3" t="s">
        <v>44</v>
      </c>
      <c r="D30" s="3" t="s">
        <v>95</v>
      </c>
      <c r="E30" s="3">
        <v>14.67</v>
      </c>
      <c r="F30" s="33">
        <v>13.13</v>
      </c>
      <c r="G30" s="3" t="s">
        <v>95</v>
      </c>
      <c r="H30" s="5">
        <f t="shared" si="5"/>
        <v>13.9</v>
      </c>
    </row>
    <row r="31" spans="2:8" x14ac:dyDescent="0.25">
      <c r="B31" s="3" t="s">
        <v>14</v>
      </c>
      <c r="C31" s="3" t="s">
        <v>45</v>
      </c>
      <c r="D31" s="3" t="s">
        <v>95</v>
      </c>
      <c r="E31" s="3">
        <v>6.67</v>
      </c>
      <c r="F31" s="33">
        <v>7.5</v>
      </c>
      <c r="G31" s="3" t="s">
        <v>95</v>
      </c>
      <c r="H31" s="5">
        <f t="shared" si="5"/>
        <v>7.085</v>
      </c>
    </row>
    <row r="32" spans="2:8" x14ac:dyDescent="0.25">
      <c r="B32" s="3" t="s">
        <v>16</v>
      </c>
      <c r="C32" s="3" t="s">
        <v>17</v>
      </c>
      <c r="D32" s="3" t="s">
        <v>95</v>
      </c>
      <c r="E32" s="3">
        <v>35.33</v>
      </c>
      <c r="F32" s="33">
        <v>17.079999999999998</v>
      </c>
      <c r="G32" s="3" t="s">
        <v>95</v>
      </c>
      <c r="H32" s="5">
        <f t="shared" si="5"/>
        <v>26.204999999999998</v>
      </c>
    </row>
    <row r="33" spans="2:8" x14ac:dyDescent="0.25">
      <c r="B33" s="6" t="s">
        <v>18</v>
      </c>
      <c r="C33" s="6" t="s">
        <v>46</v>
      </c>
      <c r="D33" s="6" t="s">
        <v>95</v>
      </c>
      <c r="E33" s="6">
        <f>SUM(E27:E32)</f>
        <v>60.339999999999996</v>
      </c>
      <c r="F33" s="37">
        <v>52.5</v>
      </c>
      <c r="G33" s="6" t="s">
        <v>95</v>
      </c>
      <c r="H33" s="7">
        <f t="shared" si="5"/>
        <v>56.42</v>
      </c>
    </row>
    <row r="34" spans="2:8" x14ac:dyDescent="0.25">
      <c r="B34" s="3" t="s">
        <v>20</v>
      </c>
      <c r="C34" s="3" t="s">
        <v>21</v>
      </c>
      <c r="D34" s="3" t="s">
        <v>95</v>
      </c>
      <c r="E34" s="3">
        <v>10.66</v>
      </c>
      <c r="F34" s="33">
        <v>14.38</v>
      </c>
      <c r="G34" s="3" t="s">
        <v>95</v>
      </c>
      <c r="H34" s="5">
        <f t="shared" si="5"/>
        <v>12.52</v>
      </c>
    </row>
    <row r="35" spans="2:8" x14ac:dyDescent="0.25">
      <c r="B35" s="3" t="s">
        <v>22</v>
      </c>
      <c r="C35" s="3" t="s">
        <v>47</v>
      </c>
      <c r="D35" s="3" t="s">
        <v>95</v>
      </c>
      <c r="E35" s="3">
        <v>0.33</v>
      </c>
      <c r="F35" s="33">
        <v>0.63</v>
      </c>
      <c r="G35" s="3" t="s">
        <v>95</v>
      </c>
      <c r="H35" s="5">
        <f t="shared" si="5"/>
        <v>0.48</v>
      </c>
    </row>
    <row r="36" spans="2:8" x14ac:dyDescent="0.25">
      <c r="B36" s="3" t="s">
        <v>24</v>
      </c>
      <c r="C36" s="3" t="s">
        <v>23</v>
      </c>
      <c r="D36" s="3" t="s">
        <v>95</v>
      </c>
      <c r="E36" s="33">
        <v>0</v>
      </c>
      <c r="F36" s="33">
        <v>0</v>
      </c>
      <c r="G36" s="3" t="s">
        <v>95</v>
      </c>
      <c r="H36" s="5">
        <f t="shared" si="5"/>
        <v>0</v>
      </c>
    </row>
    <row r="37" spans="2:8" x14ac:dyDescent="0.25">
      <c r="B37" s="3" t="s">
        <v>26</v>
      </c>
      <c r="C37" s="3" t="s">
        <v>25</v>
      </c>
      <c r="D37" s="3" t="s">
        <v>95</v>
      </c>
      <c r="E37" s="33">
        <v>1</v>
      </c>
      <c r="F37" s="33">
        <v>3.33</v>
      </c>
      <c r="G37" s="3" t="s">
        <v>95</v>
      </c>
      <c r="H37" s="5">
        <f t="shared" si="5"/>
        <v>2.165</v>
      </c>
    </row>
    <row r="38" spans="2:8" x14ac:dyDescent="0.25">
      <c r="B38" s="3" t="s">
        <v>28</v>
      </c>
      <c r="C38" s="3" t="s">
        <v>27</v>
      </c>
      <c r="D38" s="3" t="s">
        <v>95</v>
      </c>
      <c r="E38" s="33">
        <v>5.67</v>
      </c>
      <c r="F38" s="33">
        <v>6.88</v>
      </c>
      <c r="G38" s="3" t="s">
        <v>95</v>
      </c>
      <c r="H38" s="5">
        <f t="shared" si="5"/>
        <v>6.2750000000000004</v>
      </c>
    </row>
    <row r="39" spans="2:8" x14ac:dyDescent="0.25">
      <c r="B39" s="3" t="s">
        <v>30</v>
      </c>
      <c r="C39" s="3" t="s">
        <v>48</v>
      </c>
      <c r="D39" s="3" t="s">
        <v>95</v>
      </c>
      <c r="E39" s="33">
        <v>0</v>
      </c>
      <c r="F39" s="33">
        <v>2.5</v>
      </c>
      <c r="G39" s="3" t="s">
        <v>95</v>
      </c>
      <c r="H39" s="5">
        <f t="shared" si="5"/>
        <v>1.25</v>
      </c>
    </row>
    <row r="40" spans="2:8" x14ac:dyDescent="0.25">
      <c r="B40" s="3" t="s">
        <v>32</v>
      </c>
      <c r="C40" s="3" t="s">
        <v>49</v>
      </c>
      <c r="D40" s="3" t="s">
        <v>95</v>
      </c>
      <c r="E40" s="33">
        <v>20</v>
      </c>
      <c r="F40" s="33">
        <v>12.5</v>
      </c>
      <c r="G40" s="3" t="s">
        <v>95</v>
      </c>
      <c r="H40" s="5">
        <f t="shared" si="5"/>
        <v>16.25</v>
      </c>
    </row>
    <row r="41" spans="2:8" x14ac:dyDescent="0.25">
      <c r="B41" s="3" t="s">
        <v>34</v>
      </c>
      <c r="C41" s="3" t="s">
        <v>50</v>
      </c>
      <c r="D41" s="3" t="s">
        <v>95</v>
      </c>
      <c r="E41" s="33">
        <v>0</v>
      </c>
      <c r="F41" s="33">
        <v>0.42</v>
      </c>
      <c r="G41" s="3" t="s">
        <v>95</v>
      </c>
      <c r="H41" s="5">
        <f t="shared" si="5"/>
        <v>0.21</v>
      </c>
    </row>
    <row r="42" spans="2:8" x14ac:dyDescent="0.25">
      <c r="B42" s="3" t="s">
        <v>36</v>
      </c>
      <c r="C42" s="3" t="s">
        <v>51</v>
      </c>
      <c r="D42" s="3" t="s">
        <v>95</v>
      </c>
      <c r="E42" s="33">
        <v>0</v>
      </c>
      <c r="F42" s="33">
        <v>0</v>
      </c>
      <c r="G42" s="3" t="s">
        <v>95</v>
      </c>
      <c r="H42" s="5">
        <f t="shared" si="5"/>
        <v>0</v>
      </c>
    </row>
    <row r="43" spans="2:8" x14ac:dyDescent="0.25">
      <c r="B43" s="3" t="s">
        <v>38</v>
      </c>
      <c r="C43" s="3" t="s">
        <v>52</v>
      </c>
      <c r="D43" s="3" t="s">
        <v>95</v>
      </c>
      <c r="E43" s="33">
        <v>0</v>
      </c>
      <c r="F43" s="33">
        <v>0</v>
      </c>
      <c r="G43" s="3" t="s">
        <v>95</v>
      </c>
      <c r="H43" s="5">
        <f t="shared" si="5"/>
        <v>0</v>
      </c>
    </row>
    <row r="44" spans="2:8" x14ac:dyDescent="0.25">
      <c r="B44" s="3" t="s">
        <v>53</v>
      </c>
      <c r="C44" s="3" t="s">
        <v>54</v>
      </c>
      <c r="D44" s="3" t="s">
        <v>95</v>
      </c>
      <c r="E44" s="33">
        <v>2</v>
      </c>
      <c r="F44" s="33">
        <v>6.86</v>
      </c>
      <c r="G44" s="3" t="s">
        <v>95</v>
      </c>
      <c r="H44" s="5">
        <f t="shared" si="5"/>
        <v>4.43</v>
      </c>
    </row>
    <row r="45" spans="2:8" x14ac:dyDescent="0.25">
      <c r="B45" s="3" t="s">
        <v>55</v>
      </c>
      <c r="C45" s="3" t="s">
        <v>56</v>
      </c>
      <c r="D45" s="3" t="s">
        <v>95</v>
      </c>
      <c r="E45" s="33">
        <f>SUM(E33:E44)</f>
        <v>100</v>
      </c>
      <c r="F45" s="33">
        <v>100</v>
      </c>
      <c r="G45" s="3" t="s">
        <v>95</v>
      </c>
      <c r="H45" s="5">
        <f t="shared" si="5"/>
        <v>100</v>
      </c>
    </row>
    <row r="48" spans="2:8" x14ac:dyDescent="0.25">
      <c r="B48" s="8"/>
      <c r="C48" s="9" t="s">
        <v>132</v>
      </c>
      <c r="D48" s="9" t="s">
        <v>66</v>
      </c>
      <c r="E48" s="9" t="s">
        <v>67</v>
      </c>
      <c r="F48" s="9" t="s">
        <v>59</v>
      </c>
      <c r="G48" s="9" t="s">
        <v>69</v>
      </c>
      <c r="H48" s="9" t="s">
        <v>70</v>
      </c>
    </row>
    <row r="49" spans="2:9" x14ac:dyDescent="0.25">
      <c r="B49" s="4" t="s">
        <v>58</v>
      </c>
      <c r="C49" s="4" t="s">
        <v>42</v>
      </c>
      <c r="D49" s="74" t="s">
        <v>43</v>
      </c>
      <c r="E49" s="74"/>
      <c r="F49" s="74"/>
      <c r="G49" s="74"/>
      <c r="H49" s="74"/>
    </row>
    <row r="50" spans="2:9" x14ac:dyDescent="0.25">
      <c r="B50" s="3" t="s">
        <v>6</v>
      </c>
      <c r="C50" s="3" t="s">
        <v>7</v>
      </c>
      <c r="D50" s="3" t="s">
        <v>95</v>
      </c>
      <c r="E50" s="3">
        <v>4.74</v>
      </c>
      <c r="F50" s="33">
        <v>5.21</v>
      </c>
      <c r="G50" s="3" t="s">
        <v>95</v>
      </c>
      <c r="H50" s="5">
        <f>(E50+F50)/2</f>
        <v>4.9749999999999996</v>
      </c>
    </row>
    <row r="51" spans="2:9" x14ac:dyDescent="0.25">
      <c r="B51" s="3" t="s">
        <v>8</v>
      </c>
      <c r="C51" s="3" t="s">
        <v>9</v>
      </c>
      <c r="D51" s="3" t="s">
        <v>95</v>
      </c>
      <c r="E51" s="33">
        <v>0</v>
      </c>
      <c r="F51" s="33">
        <v>4.38</v>
      </c>
      <c r="G51" s="3" t="s">
        <v>95</v>
      </c>
      <c r="H51" s="5">
        <f t="shared" ref="H51:H68" si="6">(E51+F51)/2</f>
        <v>2.19</v>
      </c>
    </row>
    <row r="52" spans="2:9" x14ac:dyDescent="0.25">
      <c r="B52" s="3" t="s">
        <v>10</v>
      </c>
      <c r="C52" s="3" t="s">
        <v>11</v>
      </c>
      <c r="D52" s="3" t="s">
        <v>95</v>
      </c>
      <c r="E52" s="33">
        <v>0</v>
      </c>
      <c r="F52" s="33">
        <v>1.46</v>
      </c>
      <c r="G52" s="3" t="s">
        <v>95</v>
      </c>
      <c r="H52" s="5">
        <f t="shared" si="6"/>
        <v>0.73</v>
      </c>
    </row>
    <row r="53" spans="2:9" x14ac:dyDescent="0.25">
      <c r="B53" s="3" t="s">
        <v>12</v>
      </c>
      <c r="C53" s="3" t="s">
        <v>44</v>
      </c>
      <c r="D53" s="3" t="s">
        <v>95</v>
      </c>
      <c r="E53" s="3">
        <v>2.63</v>
      </c>
      <c r="F53" s="33">
        <v>10.42</v>
      </c>
      <c r="G53" s="3" t="s">
        <v>95</v>
      </c>
      <c r="H53" s="5">
        <f t="shared" si="6"/>
        <v>6.5250000000000004</v>
      </c>
    </row>
    <row r="54" spans="2:9" x14ac:dyDescent="0.25">
      <c r="B54" s="3" t="s">
        <v>14</v>
      </c>
      <c r="C54" s="3" t="s">
        <v>45</v>
      </c>
      <c r="D54" s="3" t="s">
        <v>95</v>
      </c>
      <c r="E54" s="3">
        <v>8.9499999999999993</v>
      </c>
      <c r="F54" s="33">
        <v>15.42</v>
      </c>
      <c r="G54" s="3" t="s">
        <v>95</v>
      </c>
      <c r="H54" s="5">
        <f t="shared" si="6"/>
        <v>12.184999999999999</v>
      </c>
    </row>
    <row r="55" spans="2:9" x14ac:dyDescent="0.25">
      <c r="B55" s="3" t="s">
        <v>16</v>
      </c>
      <c r="C55" s="3" t="s">
        <v>17</v>
      </c>
      <c r="D55" s="3" t="s">
        <v>95</v>
      </c>
      <c r="E55" s="3">
        <v>33.42</v>
      </c>
      <c r="F55" s="33">
        <v>10</v>
      </c>
      <c r="G55" s="3" t="s">
        <v>95</v>
      </c>
      <c r="H55" s="5">
        <f t="shared" si="6"/>
        <v>21.71</v>
      </c>
    </row>
    <row r="56" spans="2:9" x14ac:dyDescent="0.25">
      <c r="B56" s="6" t="s">
        <v>18</v>
      </c>
      <c r="C56" s="6" t="s">
        <v>46</v>
      </c>
      <c r="D56" s="6" t="s">
        <v>95</v>
      </c>
      <c r="E56" s="6">
        <f>SUM(E50:E55)</f>
        <v>49.74</v>
      </c>
      <c r="F56" s="37">
        <v>46.89</v>
      </c>
      <c r="G56" s="6" t="s">
        <v>95</v>
      </c>
      <c r="H56" s="7">
        <f t="shared" si="6"/>
        <v>48.314999999999998</v>
      </c>
    </row>
    <row r="57" spans="2:9" x14ac:dyDescent="0.25">
      <c r="B57" s="3" t="s">
        <v>20</v>
      </c>
      <c r="C57" s="3" t="s">
        <v>21</v>
      </c>
      <c r="D57" s="3" t="s">
        <v>95</v>
      </c>
      <c r="E57" s="3">
        <v>12.9</v>
      </c>
      <c r="F57" s="33">
        <v>13.75</v>
      </c>
      <c r="G57" s="3" t="s">
        <v>95</v>
      </c>
      <c r="H57" s="5">
        <f t="shared" si="6"/>
        <v>13.324999999999999</v>
      </c>
    </row>
    <row r="58" spans="2:9" x14ac:dyDescent="0.25">
      <c r="B58" s="3" t="s">
        <v>22</v>
      </c>
      <c r="C58" s="3" t="s">
        <v>47</v>
      </c>
      <c r="D58" s="3" t="s">
        <v>95</v>
      </c>
      <c r="E58" s="3">
        <v>1.05</v>
      </c>
      <c r="F58" s="33">
        <v>1.66</v>
      </c>
      <c r="G58" s="3" t="s">
        <v>95</v>
      </c>
      <c r="H58" s="5">
        <f t="shared" si="6"/>
        <v>1.355</v>
      </c>
    </row>
    <row r="59" spans="2:9" x14ac:dyDescent="0.25">
      <c r="B59" s="3" t="s">
        <v>24</v>
      </c>
      <c r="C59" s="3" t="s">
        <v>23</v>
      </c>
      <c r="D59" s="3" t="s">
        <v>95</v>
      </c>
      <c r="E59" s="33">
        <v>0</v>
      </c>
      <c r="F59" s="33">
        <v>0</v>
      </c>
      <c r="G59" s="3" t="s">
        <v>95</v>
      </c>
      <c r="H59" s="5">
        <f t="shared" si="6"/>
        <v>0</v>
      </c>
      <c r="I59" t="s">
        <v>133</v>
      </c>
    </row>
    <row r="60" spans="2:9" x14ac:dyDescent="0.25">
      <c r="B60" s="3" t="s">
        <v>26</v>
      </c>
      <c r="C60" s="3" t="s">
        <v>25</v>
      </c>
      <c r="D60" s="3" t="s">
        <v>95</v>
      </c>
      <c r="E60" s="33">
        <v>3.68</v>
      </c>
      <c r="F60" s="33">
        <v>2.5</v>
      </c>
      <c r="G60" s="3" t="s">
        <v>95</v>
      </c>
      <c r="H60" s="5">
        <f t="shared" si="6"/>
        <v>3.09</v>
      </c>
    </row>
    <row r="61" spans="2:9" x14ac:dyDescent="0.25">
      <c r="B61" s="3" t="s">
        <v>28</v>
      </c>
      <c r="C61" s="3" t="s">
        <v>27</v>
      </c>
      <c r="D61" s="3" t="s">
        <v>95</v>
      </c>
      <c r="E61" s="33">
        <v>8.16</v>
      </c>
      <c r="F61" s="33">
        <v>10</v>
      </c>
      <c r="G61" s="3" t="s">
        <v>95</v>
      </c>
      <c r="H61" s="5">
        <f t="shared" si="6"/>
        <v>9.08</v>
      </c>
    </row>
    <row r="62" spans="2:9" x14ac:dyDescent="0.25">
      <c r="B62" s="3" t="s">
        <v>30</v>
      </c>
      <c r="C62" s="3" t="s">
        <v>48</v>
      </c>
      <c r="D62" s="3" t="s">
        <v>95</v>
      </c>
      <c r="E62" s="33">
        <v>3.95</v>
      </c>
      <c r="F62" s="33">
        <v>6.04</v>
      </c>
      <c r="G62" s="3" t="s">
        <v>95</v>
      </c>
      <c r="H62" s="5">
        <f t="shared" si="6"/>
        <v>4.9950000000000001</v>
      </c>
    </row>
    <row r="63" spans="2:9" x14ac:dyDescent="0.25">
      <c r="B63" s="3" t="s">
        <v>32</v>
      </c>
      <c r="C63" s="3" t="s">
        <v>49</v>
      </c>
      <c r="D63" s="3" t="s">
        <v>95</v>
      </c>
      <c r="E63" s="33">
        <v>11.57</v>
      </c>
      <c r="F63" s="33">
        <v>7.71</v>
      </c>
      <c r="G63" s="3" t="s">
        <v>95</v>
      </c>
      <c r="H63" s="5">
        <f t="shared" si="6"/>
        <v>9.64</v>
      </c>
    </row>
    <row r="64" spans="2:9" x14ac:dyDescent="0.25">
      <c r="B64" s="3" t="s">
        <v>34</v>
      </c>
      <c r="C64" s="3" t="s">
        <v>50</v>
      </c>
      <c r="D64" s="3" t="s">
        <v>95</v>
      </c>
      <c r="E64" s="33">
        <v>0</v>
      </c>
      <c r="F64" s="33">
        <v>0</v>
      </c>
      <c r="G64" s="3" t="s">
        <v>95</v>
      </c>
      <c r="H64" s="5">
        <f t="shared" si="6"/>
        <v>0</v>
      </c>
    </row>
    <row r="65" spans="2:8" x14ac:dyDescent="0.25">
      <c r="B65" s="3" t="s">
        <v>36</v>
      </c>
      <c r="C65" s="3" t="s">
        <v>51</v>
      </c>
      <c r="D65" s="3" t="s">
        <v>95</v>
      </c>
      <c r="E65" s="33">
        <v>0</v>
      </c>
      <c r="F65" s="33">
        <v>0</v>
      </c>
      <c r="G65" s="3" t="s">
        <v>95</v>
      </c>
      <c r="H65" s="5">
        <f t="shared" si="6"/>
        <v>0</v>
      </c>
    </row>
    <row r="66" spans="2:8" x14ac:dyDescent="0.25">
      <c r="B66" s="3" t="s">
        <v>38</v>
      </c>
      <c r="C66" s="3" t="s">
        <v>52</v>
      </c>
      <c r="D66" s="3" t="s">
        <v>95</v>
      </c>
      <c r="E66" s="33">
        <v>0</v>
      </c>
      <c r="F66" s="33">
        <v>0</v>
      </c>
      <c r="G66" s="3" t="s">
        <v>95</v>
      </c>
      <c r="H66" s="5">
        <f t="shared" si="6"/>
        <v>0</v>
      </c>
    </row>
    <row r="67" spans="2:8" x14ac:dyDescent="0.25">
      <c r="B67" s="3" t="s">
        <v>53</v>
      </c>
      <c r="C67" s="3" t="s">
        <v>54</v>
      </c>
      <c r="D67" s="3" t="s">
        <v>95</v>
      </c>
      <c r="E67" s="33">
        <v>8.9499999999999993</v>
      </c>
      <c r="F67" s="33">
        <v>11.45</v>
      </c>
      <c r="G67" s="3" t="s">
        <v>95</v>
      </c>
      <c r="H67" s="5">
        <f t="shared" si="6"/>
        <v>10.199999999999999</v>
      </c>
    </row>
    <row r="68" spans="2:8" x14ac:dyDescent="0.25">
      <c r="B68" s="3" t="s">
        <v>55</v>
      </c>
      <c r="C68" s="3" t="s">
        <v>56</v>
      </c>
      <c r="D68" s="3" t="s">
        <v>95</v>
      </c>
      <c r="E68" s="33">
        <f>SUM(E56:E67)</f>
        <v>100.00000000000001</v>
      </c>
      <c r="F68" s="33">
        <v>100</v>
      </c>
      <c r="G68" s="3" t="s">
        <v>95</v>
      </c>
      <c r="H68" s="5">
        <f t="shared" si="6"/>
        <v>100</v>
      </c>
    </row>
    <row r="71" spans="2:8" x14ac:dyDescent="0.25">
      <c r="B71" s="8"/>
      <c r="C71" s="9" t="s">
        <v>134</v>
      </c>
      <c r="D71" s="9" t="s">
        <v>66</v>
      </c>
      <c r="E71" s="9" t="s">
        <v>67</v>
      </c>
      <c r="F71" s="9" t="s">
        <v>59</v>
      </c>
      <c r="G71" s="9" t="s">
        <v>69</v>
      </c>
      <c r="H71" s="9" t="s">
        <v>70</v>
      </c>
    </row>
    <row r="72" spans="2:8" x14ac:dyDescent="0.25">
      <c r="B72" s="4" t="s">
        <v>58</v>
      </c>
      <c r="C72" s="4" t="s">
        <v>42</v>
      </c>
      <c r="D72" s="74" t="s">
        <v>43</v>
      </c>
      <c r="E72" s="74"/>
      <c r="F72" s="74"/>
      <c r="G72" s="74"/>
      <c r="H72" s="74"/>
    </row>
    <row r="73" spans="2:8" x14ac:dyDescent="0.25">
      <c r="B73" s="3" t="s">
        <v>6</v>
      </c>
      <c r="C73" s="3" t="s">
        <v>7</v>
      </c>
      <c r="D73" s="3" t="s">
        <v>95</v>
      </c>
      <c r="E73" s="3">
        <v>6.33</v>
      </c>
      <c r="F73" s="33">
        <v>8.61</v>
      </c>
      <c r="G73" s="3" t="s">
        <v>95</v>
      </c>
      <c r="H73" s="5">
        <f>(E73+F73)/3</f>
        <v>4.9799999999999995</v>
      </c>
    </row>
    <row r="74" spans="2:8" x14ac:dyDescent="0.25">
      <c r="B74" s="3" t="s">
        <v>8</v>
      </c>
      <c r="C74" s="3" t="s">
        <v>9</v>
      </c>
      <c r="D74" s="3" t="s">
        <v>95</v>
      </c>
      <c r="E74" s="33">
        <v>0</v>
      </c>
      <c r="F74" s="33">
        <v>4.7300000000000004</v>
      </c>
      <c r="G74" s="3" t="s">
        <v>95</v>
      </c>
      <c r="H74" s="5">
        <f t="shared" ref="H74:H91" si="7">(E74+F74)/3</f>
        <v>1.5766666666666669</v>
      </c>
    </row>
    <row r="75" spans="2:8" x14ac:dyDescent="0.25">
      <c r="B75" s="3" t="s">
        <v>10</v>
      </c>
      <c r="C75" s="3" t="s">
        <v>11</v>
      </c>
      <c r="D75" s="3" t="s">
        <v>95</v>
      </c>
      <c r="E75" s="33">
        <v>0</v>
      </c>
      <c r="F75" s="33">
        <v>0</v>
      </c>
      <c r="G75" s="3" t="s">
        <v>95</v>
      </c>
      <c r="H75" s="5">
        <f t="shared" si="7"/>
        <v>0</v>
      </c>
    </row>
    <row r="76" spans="2:8" x14ac:dyDescent="0.25">
      <c r="B76" s="3" t="s">
        <v>12</v>
      </c>
      <c r="C76" s="3" t="s">
        <v>44</v>
      </c>
      <c r="D76" s="3" t="s">
        <v>95</v>
      </c>
      <c r="E76" s="3">
        <v>0</v>
      </c>
      <c r="F76" s="33">
        <v>16.68</v>
      </c>
      <c r="G76" s="3" t="s">
        <v>95</v>
      </c>
      <c r="H76" s="5">
        <f t="shared" si="7"/>
        <v>5.56</v>
      </c>
    </row>
    <row r="77" spans="2:8" x14ac:dyDescent="0.25">
      <c r="B77" s="3" t="s">
        <v>14</v>
      </c>
      <c r="C77" s="3" t="s">
        <v>45</v>
      </c>
      <c r="D77" s="3" t="s">
        <v>95</v>
      </c>
      <c r="E77" s="3">
        <v>2.67</v>
      </c>
      <c r="F77" s="33">
        <v>11.68</v>
      </c>
      <c r="G77" s="3" t="s">
        <v>95</v>
      </c>
      <c r="H77" s="5">
        <f t="shared" si="7"/>
        <v>4.7833333333333332</v>
      </c>
    </row>
    <row r="78" spans="2:8" x14ac:dyDescent="0.25">
      <c r="B78" s="3" t="s">
        <v>16</v>
      </c>
      <c r="C78" s="3" t="s">
        <v>17</v>
      </c>
      <c r="D78" s="3" t="s">
        <v>95</v>
      </c>
      <c r="E78" s="3">
        <v>49</v>
      </c>
      <c r="F78" s="33">
        <v>12.5</v>
      </c>
      <c r="G78" s="3" t="s">
        <v>95</v>
      </c>
      <c r="H78" s="5">
        <f t="shared" si="7"/>
        <v>20.5</v>
      </c>
    </row>
    <row r="79" spans="2:8" x14ac:dyDescent="0.25">
      <c r="B79" s="6" t="s">
        <v>18</v>
      </c>
      <c r="C79" s="6" t="s">
        <v>46</v>
      </c>
      <c r="D79" s="6" t="s">
        <v>95</v>
      </c>
      <c r="E79" s="6">
        <f>SUM(E73:E78)</f>
        <v>58</v>
      </c>
      <c r="F79" s="37">
        <v>54.2</v>
      </c>
      <c r="G79" s="6" t="s">
        <v>95</v>
      </c>
      <c r="H79" s="7">
        <f t="shared" si="7"/>
        <v>37.4</v>
      </c>
    </row>
    <row r="80" spans="2:8" x14ac:dyDescent="0.25">
      <c r="B80" s="3" t="s">
        <v>20</v>
      </c>
      <c r="C80" s="3" t="s">
        <v>21</v>
      </c>
      <c r="D80" s="3" t="s">
        <v>95</v>
      </c>
      <c r="E80" s="3">
        <v>17.670000000000002</v>
      </c>
      <c r="F80" s="33">
        <v>15.57</v>
      </c>
      <c r="G80" s="3" t="s">
        <v>95</v>
      </c>
      <c r="H80" s="5">
        <f t="shared" si="7"/>
        <v>11.08</v>
      </c>
    </row>
    <row r="81" spans="2:8" x14ac:dyDescent="0.25">
      <c r="B81" s="3" t="s">
        <v>22</v>
      </c>
      <c r="C81" s="3" t="s">
        <v>47</v>
      </c>
      <c r="D81" s="3" t="s">
        <v>95</v>
      </c>
      <c r="E81" s="3">
        <v>0</v>
      </c>
      <c r="F81" s="33">
        <v>0.83</v>
      </c>
      <c r="G81" s="3" t="s">
        <v>95</v>
      </c>
      <c r="H81" s="5">
        <f t="shared" si="7"/>
        <v>0.27666666666666667</v>
      </c>
    </row>
    <row r="82" spans="2:8" x14ac:dyDescent="0.25">
      <c r="B82" s="3" t="s">
        <v>24</v>
      </c>
      <c r="C82" s="3" t="s">
        <v>23</v>
      </c>
      <c r="D82" s="3" t="s">
        <v>95</v>
      </c>
      <c r="E82" s="33">
        <v>0</v>
      </c>
      <c r="F82" s="33">
        <v>0</v>
      </c>
      <c r="G82" s="3" t="s">
        <v>95</v>
      </c>
      <c r="H82" s="5">
        <f t="shared" si="7"/>
        <v>0</v>
      </c>
    </row>
    <row r="83" spans="2:8" x14ac:dyDescent="0.25">
      <c r="B83" s="3" t="s">
        <v>26</v>
      </c>
      <c r="C83" s="3" t="s">
        <v>25</v>
      </c>
      <c r="D83" s="3" t="s">
        <v>95</v>
      </c>
      <c r="E83" s="33">
        <v>0.33</v>
      </c>
      <c r="F83" s="33">
        <v>3.61</v>
      </c>
      <c r="G83" s="3" t="s">
        <v>95</v>
      </c>
      <c r="H83" s="5">
        <f t="shared" si="7"/>
        <v>1.3133333333333332</v>
      </c>
    </row>
    <row r="84" spans="2:8" x14ac:dyDescent="0.25">
      <c r="B84" s="3" t="s">
        <v>28</v>
      </c>
      <c r="C84" s="3" t="s">
        <v>27</v>
      </c>
      <c r="D84" s="3" t="s">
        <v>95</v>
      </c>
      <c r="E84" s="33">
        <v>2.67</v>
      </c>
      <c r="F84" s="33">
        <v>5.83</v>
      </c>
      <c r="G84" s="3" t="s">
        <v>95</v>
      </c>
      <c r="H84" s="5">
        <f t="shared" si="7"/>
        <v>2.8333333333333335</v>
      </c>
    </row>
    <row r="85" spans="2:8" x14ac:dyDescent="0.25">
      <c r="B85" s="3" t="s">
        <v>30</v>
      </c>
      <c r="C85" s="3" t="s">
        <v>48</v>
      </c>
      <c r="D85" s="3" t="s">
        <v>95</v>
      </c>
      <c r="E85" s="33">
        <v>0</v>
      </c>
      <c r="F85" s="33">
        <v>1.94</v>
      </c>
      <c r="G85" s="3" t="s">
        <v>95</v>
      </c>
      <c r="H85" s="5">
        <f t="shared" si="7"/>
        <v>0.64666666666666661</v>
      </c>
    </row>
    <row r="86" spans="2:8" x14ac:dyDescent="0.25">
      <c r="B86" s="3" t="s">
        <v>32</v>
      </c>
      <c r="C86" s="3" t="s">
        <v>49</v>
      </c>
      <c r="D86" s="3" t="s">
        <v>95</v>
      </c>
      <c r="E86" s="33">
        <v>19</v>
      </c>
      <c r="F86" s="33">
        <v>13.3</v>
      </c>
      <c r="G86" s="3" t="s">
        <v>95</v>
      </c>
      <c r="H86" s="5">
        <f t="shared" si="7"/>
        <v>10.766666666666666</v>
      </c>
    </row>
    <row r="87" spans="2:8" x14ac:dyDescent="0.25">
      <c r="B87" s="3" t="s">
        <v>34</v>
      </c>
      <c r="C87" s="3" t="s">
        <v>50</v>
      </c>
      <c r="D87" s="3" t="s">
        <v>95</v>
      </c>
      <c r="E87" s="33">
        <v>0</v>
      </c>
      <c r="F87" s="33">
        <v>0</v>
      </c>
      <c r="G87" s="3" t="s">
        <v>95</v>
      </c>
      <c r="H87" s="5">
        <f t="shared" si="7"/>
        <v>0</v>
      </c>
    </row>
    <row r="88" spans="2:8" x14ac:dyDescent="0.25">
      <c r="B88" s="3" t="s">
        <v>36</v>
      </c>
      <c r="C88" s="3" t="s">
        <v>51</v>
      </c>
      <c r="D88" s="3" t="s">
        <v>95</v>
      </c>
      <c r="E88" s="33">
        <v>0</v>
      </c>
      <c r="F88" s="33">
        <v>0</v>
      </c>
      <c r="G88" s="3" t="s">
        <v>95</v>
      </c>
      <c r="H88" s="5">
        <f t="shared" si="7"/>
        <v>0</v>
      </c>
    </row>
    <row r="89" spans="2:8" x14ac:dyDescent="0.25">
      <c r="B89" s="3" t="s">
        <v>38</v>
      </c>
      <c r="C89" s="3" t="s">
        <v>52</v>
      </c>
      <c r="D89" s="3" t="s">
        <v>95</v>
      </c>
      <c r="E89" s="33">
        <v>0</v>
      </c>
      <c r="F89" s="33">
        <v>0</v>
      </c>
      <c r="G89" s="3" t="s">
        <v>95</v>
      </c>
      <c r="H89" s="5">
        <f t="shared" si="7"/>
        <v>0</v>
      </c>
    </row>
    <row r="90" spans="2:8" x14ac:dyDescent="0.25">
      <c r="B90" s="3" t="s">
        <v>53</v>
      </c>
      <c r="C90" s="3" t="s">
        <v>54</v>
      </c>
      <c r="D90" s="3" t="s">
        <v>95</v>
      </c>
      <c r="E90" s="33">
        <v>2.33</v>
      </c>
      <c r="F90" s="33">
        <v>4.72</v>
      </c>
      <c r="G90" s="3" t="s">
        <v>95</v>
      </c>
      <c r="H90" s="5">
        <f t="shared" si="7"/>
        <v>2.35</v>
      </c>
    </row>
    <row r="91" spans="2:8" x14ac:dyDescent="0.25">
      <c r="B91" s="3" t="s">
        <v>55</v>
      </c>
      <c r="C91" s="3" t="s">
        <v>56</v>
      </c>
      <c r="D91" s="3" t="s">
        <v>95</v>
      </c>
      <c r="E91" s="33">
        <f>SUM(E79:E90)</f>
        <v>100</v>
      </c>
      <c r="F91" s="33">
        <v>100</v>
      </c>
      <c r="G91" s="3" t="s">
        <v>95</v>
      </c>
      <c r="H91" s="5">
        <f t="shared" si="7"/>
        <v>66.666666666666671</v>
      </c>
    </row>
    <row r="94" spans="2:8" x14ac:dyDescent="0.25">
      <c r="B94" s="8"/>
      <c r="C94" s="9" t="s">
        <v>135</v>
      </c>
      <c r="D94" s="9" t="s">
        <v>66</v>
      </c>
      <c r="E94" s="9" t="s">
        <v>67</v>
      </c>
      <c r="F94" s="9" t="s">
        <v>59</v>
      </c>
      <c r="G94" s="9" t="s">
        <v>69</v>
      </c>
      <c r="H94" s="9" t="s">
        <v>70</v>
      </c>
    </row>
    <row r="95" spans="2:8" x14ac:dyDescent="0.25">
      <c r="B95" s="4" t="s">
        <v>58</v>
      </c>
      <c r="C95" s="4" t="s">
        <v>42</v>
      </c>
      <c r="D95" s="74" t="s">
        <v>43</v>
      </c>
      <c r="E95" s="74"/>
      <c r="F95" s="74"/>
      <c r="G95" s="74"/>
      <c r="H95" s="74"/>
    </row>
    <row r="96" spans="2:8" x14ac:dyDescent="0.25">
      <c r="B96" s="3" t="s">
        <v>6</v>
      </c>
      <c r="C96" s="3" t="s">
        <v>7</v>
      </c>
      <c r="D96" s="3" t="s">
        <v>95</v>
      </c>
      <c r="E96" s="3">
        <v>6.5</v>
      </c>
      <c r="F96" s="33">
        <v>9.84</v>
      </c>
      <c r="G96" s="3" t="s">
        <v>95</v>
      </c>
      <c r="H96" s="5">
        <f>(E96+F96)/2</f>
        <v>8.17</v>
      </c>
    </row>
    <row r="97" spans="2:8" x14ac:dyDescent="0.25">
      <c r="B97" s="3" t="s">
        <v>8</v>
      </c>
      <c r="C97" s="3" t="s">
        <v>9</v>
      </c>
      <c r="D97" s="3" t="s">
        <v>95</v>
      </c>
      <c r="E97" s="33">
        <v>0</v>
      </c>
      <c r="F97" s="33">
        <v>4.03</v>
      </c>
      <c r="G97" s="3" t="s">
        <v>95</v>
      </c>
      <c r="H97" s="5">
        <f t="shared" ref="H97:H114" si="8">(E97+F97)/2</f>
        <v>2.0150000000000001</v>
      </c>
    </row>
    <row r="98" spans="2:8" x14ac:dyDescent="0.25">
      <c r="B98" s="3" t="s">
        <v>10</v>
      </c>
      <c r="C98" s="3" t="s">
        <v>11</v>
      </c>
      <c r="D98" s="3" t="s">
        <v>95</v>
      </c>
      <c r="E98" s="33">
        <v>0</v>
      </c>
      <c r="F98" s="33">
        <v>2.42</v>
      </c>
      <c r="G98" s="3" t="s">
        <v>95</v>
      </c>
      <c r="H98" s="5">
        <f t="shared" si="8"/>
        <v>1.21</v>
      </c>
    </row>
    <row r="99" spans="2:8" x14ac:dyDescent="0.25">
      <c r="B99" s="3" t="s">
        <v>12</v>
      </c>
      <c r="C99" s="3" t="s">
        <v>44</v>
      </c>
      <c r="D99" s="3" t="s">
        <v>95</v>
      </c>
      <c r="E99" s="3">
        <v>4.5</v>
      </c>
      <c r="F99" s="33">
        <v>9.19</v>
      </c>
      <c r="G99" s="3" t="s">
        <v>95</v>
      </c>
      <c r="H99" s="5">
        <f t="shared" si="8"/>
        <v>6.8449999999999998</v>
      </c>
    </row>
    <row r="100" spans="2:8" x14ac:dyDescent="0.25">
      <c r="B100" s="3" t="s">
        <v>14</v>
      </c>
      <c r="C100" s="3" t="s">
        <v>45</v>
      </c>
      <c r="D100" s="3" t="s">
        <v>95</v>
      </c>
      <c r="E100" s="3">
        <v>4</v>
      </c>
      <c r="F100" s="33">
        <v>9.36</v>
      </c>
      <c r="G100" s="3" t="s">
        <v>95</v>
      </c>
      <c r="H100" s="5">
        <f t="shared" si="8"/>
        <v>6.68</v>
      </c>
    </row>
    <row r="101" spans="2:8" x14ac:dyDescent="0.25">
      <c r="B101" s="3" t="s">
        <v>16</v>
      </c>
      <c r="C101" s="3" t="s">
        <v>17</v>
      </c>
      <c r="D101" s="3" t="s">
        <v>95</v>
      </c>
      <c r="E101" s="3">
        <v>7.75</v>
      </c>
      <c r="F101" s="33">
        <v>15.32</v>
      </c>
      <c r="G101" s="3" t="s">
        <v>95</v>
      </c>
      <c r="H101" s="5">
        <f t="shared" si="8"/>
        <v>11.535</v>
      </c>
    </row>
    <row r="102" spans="2:8" x14ac:dyDescent="0.25">
      <c r="B102" s="6" t="s">
        <v>18</v>
      </c>
      <c r="C102" s="6" t="s">
        <v>46</v>
      </c>
      <c r="D102" s="6" t="s">
        <v>95</v>
      </c>
      <c r="E102" s="6">
        <f>SUM(E96:E101)</f>
        <v>22.75</v>
      </c>
      <c r="F102" s="37">
        <v>50.16</v>
      </c>
      <c r="G102" s="6" t="s">
        <v>95</v>
      </c>
      <c r="H102" s="7">
        <f t="shared" si="8"/>
        <v>36.454999999999998</v>
      </c>
    </row>
    <row r="103" spans="2:8" x14ac:dyDescent="0.25">
      <c r="B103" s="3" t="s">
        <v>20</v>
      </c>
      <c r="C103" s="3" t="s">
        <v>21</v>
      </c>
      <c r="D103" s="3" t="s">
        <v>95</v>
      </c>
      <c r="E103" s="3">
        <v>12.5</v>
      </c>
      <c r="F103" s="33">
        <v>13.06</v>
      </c>
      <c r="G103" s="3" t="s">
        <v>95</v>
      </c>
      <c r="H103" s="5">
        <f t="shared" si="8"/>
        <v>12.780000000000001</v>
      </c>
    </row>
    <row r="104" spans="2:8" x14ac:dyDescent="0.25">
      <c r="B104" s="3" t="s">
        <v>22</v>
      </c>
      <c r="C104" s="3" t="s">
        <v>47</v>
      </c>
      <c r="D104" s="3" t="s">
        <v>95</v>
      </c>
      <c r="E104" s="3">
        <v>0.5</v>
      </c>
      <c r="F104" s="33">
        <v>1.62</v>
      </c>
      <c r="G104" s="3" t="s">
        <v>95</v>
      </c>
      <c r="H104" s="5">
        <f t="shared" si="8"/>
        <v>1.06</v>
      </c>
    </row>
    <row r="105" spans="2:8" x14ac:dyDescent="0.25">
      <c r="B105" s="3" t="s">
        <v>24</v>
      </c>
      <c r="C105" s="3" t="s">
        <v>23</v>
      </c>
      <c r="D105" s="3" t="s">
        <v>95</v>
      </c>
      <c r="E105" s="33">
        <v>0</v>
      </c>
      <c r="F105" s="33">
        <v>0</v>
      </c>
      <c r="G105" s="3" t="s">
        <v>95</v>
      </c>
      <c r="H105" s="5">
        <f t="shared" si="8"/>
        <v>0</v>
      </c>
    </row>
    <row r="106" spans="2:8" x14ac:dyDescent="0.25">
      <c r="B106" s="3" t="s">
        <v>26</v>
      </c>
      <c r="C106" s="3" t="s">
        <v>25</v>
      </c>
      <c r="D106" s="3" t="s">
        <v>95</v>
      </c>
      <c r="E106" s="33">
        <v>2</v>
      </c>
      <c r="F106" s="33">
        <v>2.42</v>
      </c>
      <c r="G106" s="3" t="s">
        <v>95</v>
      </c>
      <c r="H106" s="5">
        <f t="shared" si="8"/>
        <v>2.21</v>
      </c>
    </row>
    <row r="107" spans="2:8" x14ac:dyDescent="0.25">
      <c r="B107" s="3" t="s">
        <v>28</v>
      </c>
      <c r="C107" s="3" t="s">
        <v>27</v>
      </c>
      <c r="D107" s="3" t="s">
        <v>95</v>
      </c>
      <c r="E107" s="33">
        <v>4.5</v>
      </c>
      <c r="F107" s="33">
        <v>4.51</v>
      </c>
      <c r="G107" s="3" t="s">
        <v>95</v>
      </c>
      <c r="H107" s="5">
        <f t="shared" si="8"/>
        <v>4.5049999999999999</v>
      </c>
    </row>
    <row r="108" spans="2:8" x14ac:dyDescent="0.25">
      <c r="B108" s="3" t="s">
        <v>30</v>
      </c>
      <c r="C108" s="3" t="s">
        <v>48</v>
      </c>
      <c r="D108" s="3" t="s">
        <v>95</v>
      </c>
      <c r="E108" s="33">
        <v>0.5</v>
      </c>
      <c r="F108" s="33">
        <v>5</v>
      </c>
      <c r="G108" s="3" t="s">
        <v>95</v>
      </c>
      <c r="H108" s="5">
        <f t="shared" si="8"/>
        <v>2.75</v>
      </c>
    </row>
    <row r="109" spans="2:8" x14ac:dyDescent="0.25">
      <c r="B109" s="3" t="s">
        <v>32</v>
      </c>
      <c r="C109" s="3" t="s">
        <v>49</v>
      </c>
      <c r="D109" s="3" t="s">
        <v>95</v>
      </c>
      <c r="E109" s="33">
        <v>53.75</v>
      </c>
      <c r="F109" s="33">
        <v>13.71</v>
      </c>
      <c r="G109" s="3" t="s">
        <v>95</v>
      </c>
      <c r="H109" s="5">
        <f t="shared" si="8"/>
        <v>33.730000000000004</v>
      </c>
    </row>
    <row r="110" spans="2:8" x14ac:dyDescent="0.25">
      <c r="B110" s="3" t="s">
        <v>34</v>
      </c>
      <c r="C110" s="3" t="s">
        <v>50</v>
      </c>
      <c r="D110" s="3" t="s">
        <v>95</v>
      </c>
      <c r="E110" s="33">
        <v>0</v>
      </c>
      <c r="F110" s="33">
        <v>0.81</v>
      </c>
      <c r="G110" s="3" t="s">
        <v>95</v>
      </c>
      <c r="H110" s="5">
        <f t="shared" si="8"/>
        <v>0.40500000000000003</v>
      </c>
    </row>
    <row r="111" spans="2:8" x14ac:dyDescent="0.25">
      <c r="B111" s="3" t="s">
        <v>36</v>
      </c>
      <c r="C111" s="3" t="s">
        <v>51</v>
      </c>
      <c r="D111" s="3" t="s">
        <v>95</v>
      </c>
      <c r="E111" s="33">
        <v>0</v>
      </c>
      <c r="F111" s="33">
        <v>0</v>
      </c>
      <c r="G111" s="3" t="s">
        <v>95</v>
      </c>
      <c r="H111" s="5">
        <f t="shared" si="8"/>
        <v>0</v>
      </c>
    </row>
    <row r="112" spans="2:8" x14ac:dyDescent="0.25">
      <c r="B112" s="3" t="s">
        <v>38</v>
      </c>
      <c r="C112" s="3" t="s">
        <v>52</v>
      </c>
      <c r="D112" s="3" t="s">
        <v>95</v>
      </c>
      <c r="E112" s="33">
        <v>0</v>
      </c>
      <c r="F112" s="33">
        <v>0</v>
      </c>
      <c r="G112" s="3" t="s">
        <v>95</v>
      </c>
      <c r="H112" s="5">
        <f t="shared" si="8"/>
        <v>0</v>
      </c>
    </row>
    <row r="113" spans="2:8" x14ac:dyDescent="0.25">
      <c r="B113" s="3" t="s">
        <v>53</v>
      </c>
      <c r="C113" s="3" t="s">
        <v>54</v>
      </c>
      <c r="D113" s="3" t="s">
        <v>95</v>
      </c>
      <c r="E113" s="33">
        <v>3.5</v>
      </c>
      <c r="F113" s="33">
        <v>8.7100000000000009</v>
      </c>
      <c r="G113" s="3" t="s">
        <v>95</v>
      </c>
      <c r="H113" s="5">
        <f t="shared" si="8"/>
        <v>6.1050000000000004</v>
      </c>
    </row>
    <row r="114" spans="2:8" x14ac:dyDescent="0.25">
      <c r="B114" s="3" t="s">
        <v>55</v>
      </c>
      <c r="C114" s="3" t="s">
        <v>56</v>
      </c>
      <c r="D114" s="3" t="s">
        <v>95</v>
      </c>
      <c r="E114" s="33">
        <f>SUM(E102:E113)</f>
        <v>100</v>
      </c>
      <c r="F114" s="33">
        <v>100</v>
      </c>
      <c r="G114" s="3" t="s">
        <v>95</v>
      </c>
      <c r="H114" s="5">
        <f t="shared" si="8"/>
        <v>100</v>
      </c>
    </row>
    <row r="117" spans="2:8" x14ac:dyDescent="0.25">
      <c r="B117" s="8"/>
      <c r="C117" s="9" t="s">
        <v>136</v>
      </c>
      <c r="D117" s="9" t="s">
        <v>66</v>
      </c>
      <c r="E117" s="9" t="s">
        <v>67</v>
      </c>
      <c r="F117" s="9" t="s">
        <v>59</v>
      </c>
      <c r="G117" s="9" t="s">
        <v>69</v>
      </c>
      <c r="H117" s="9" t="s">
        <v>70</v>
      </c>
    </row>
    <row r="118" spans="2:8" x14ac:dyDescent="0.25">
      <c r="B118" s="4" t="s">
        <v>58</v>
      </c>
      <c r="C118" s="4" t="s">
        <v>42</v>
      </c>
      <c r="D118" s="74" t="s">
        <v>43</v>
      </c>
      <c r="E118" s="74"/>
      <c r="F118" s="74"/>
      <c r="G118" s="74"/>
      <c r="H118" s="74"/>
    </row>
    <row r="119" spans="2:8" x14ac:dyDescent="0.25">
      <c r="B119" s="3" t="s">
        <v>6</v>
      </c>
      <c r="C119" s="3" t="s">
        <v>7</v>
      </c>
      <c r="D119" s="3" t="s">
        <v>95</v>
      </c>
      <c r="E119" s="33">
        <v>4.75</v>
      </c>
      <c r="F119" s="33">
        <v>8</v>
      </c>
      <c r="G119" s="3" t="s">
        <v>95</v>
      </c>
      <c r="H119" s="5">
        <f>(E119+F119)/2</f>
        <v>6.375</v>
      </c>
    </row>
    <row r="120" spans="2:8" x14ac:dyDescent="0.25">
      <c r="B120" s="3" t="s">
        <v>8</v>
      </c>
      <c r="C120" s="3" t="s">
        <v>9</v>
      </c>
      <c r="D120" s="3" t="s">
        <v>95</v>
      </c>
      <c r="E120" s="33">
        <v>0</v>
      </c>
      <c r="F120" s="33">
        <v>15.14</v>
      </c>
      <c r="G120" s="3" t="s">
        <v>95</v>
      </c>
      <c r="H120" s="5">
        <f t="shared" ref="H120:H137" si="9">(E120+F120)/2</f>
        <v>7.57</v>
      </c>
    </row>
    <row r="121" spans="2:8" x14ac:dyDescent="0.25">
      <c r="B121" s="3" t="s">
        <v>10</v>
      </c>
      <c r="C121" s="3" t="s">
        <v>11</v>
      </c>
      <c r="D121" s="3" t="s">
        <v>95</v>
      </c>
      <c r="E121" s="33">
        <v>0</v>
      </c>
      <c r="F121" s="33">
        <v>2.29</v>
      </c>
      <c r="G121" s="3" t="s">
        <v>95</v>
      </c>
      <c r="H121" s="5">
        <f t="shared" si="9"/>
        <v>1.145</v>
      </c>
    </row>
    <row r="122" spans="2:8" x14ac:dyDescent="0.25">
      <c r="B122" s="3" t="s">
        <v>12</v>
      </c>
      <c r="C122" s="3" t="s">
        <v>44</v>
      </c>
      <c r="D122" s="3" t="s">
        <v>95</v>
      </c>
      <c r="E122" s="3">
        <v>10.75</v>
      </c>
      <c r="F122" s="3">
        <v>9.43</v>
      </c>
      <c r="G122" s="3" t="s">
        <v>95</v>
      </c>
      <c r="H122" s="5">
        <f t="shared" si="9"/>
        <v>10.09</v>
      </c>
    </row>
    <row r="123" spans="2:8" x14ac:dyDescent="0.25">
      <c r="B123" s="3" t="s">
        <v>14</v>
      </c>
      <c r="C123" s="3" t="s">
        <v>45</v>
      </c>
      <c r="D123" s="3" t="s">
        <v>95</v>
      </c>
      <c r="E123" s="3">
        <v>4.75</v>
      </c>
      <c r="F123" s="3">
        <v>8</v>
      </c>
      <c r="G123" s="3" t="s">
        <v>95</v>
      </c>
      <c r="H123" s="5">
        <f t="shared" si="9"/>
        <v>6.375</v>
      </c>
    </row>
    <row r="124" spans="2:8" x14ac:dyDescent="0.25">
      <c r="B124" s="3" t="s">
        <v>16</v>
      </c>
      <c r="C124" s="3" t="s">
        <v>17</v>
      </c>
      <c r="D124" s="3" t="s">
        <v>95</v>
      </c>
      <c r="E124" s="3">
        <v>25</v>
      </c>
      <c r="F124" s="3">
        <v>14.9</v>
      </c>
      <c r="G124" s="3" t="s">
        <v>95</v>
      </c>
      <c r="H124" s="5">
        <f t="shared" si="9"/>
        <v>19.95</v>
      </c>
    </row>
    <row r="125" spans="2:8" x14ac:dyDescent="0.25">
      <c r="B125" s="6" t="s">
        <v>18</v>
      </c>
      <c r="C125" s="6" t="s">
        <v>46</v>
      </c>
      <c r="D125" s="6" t="s">
        <v>95</v>
      </c>
      <c r="E125" s="37">
        <f>SUM(E119:E124)</f>
        <v>45.25</v>
      </c>
      <c r="F125" s="6">
        <v>57.76</v>
      </c>
      <c r="G125" s="6" t="s">
        <v>95</v>
      </c>
      <c r="H125" s="7">
        <f t="shared" si="9"/>
        <v>51.504999999999995</v>
      </c>
    </row>
    <row r="126" spans="2:8" x14ac:dyDescent="0.25">
      <c r="B126" s="3" t="s">
        <v>20</v>
      </c>
      <c r="C126" s="3" t="s">
        <v>21</v>
      </c>
      <c r="D126" s="3" t="s">
        <v>95</v>
      </c>
      <c r="E126" s="3">
        <v>8.5</v>
      </c>
      <c r="F126" s="3">
        <v>13.14</v>
      </c>
      <c r="G126" s="3" t="s">
        <v>95</v>
      </c>
      <c r="H126" s="5">
        <f t="shared" si="9"/>
        <v>10.82</v>
      </c>
    </row>
    <row r="127" spans="2:8" x14ac:dyDescent="0.25">
      <c r="B127" s="3" t="s">
        <v>22</v>
      </c>
      <c r="C127" s="3" t="s">
        <v>47</v>
      </c>
      <c r="D127" s="3" t="s">
        <v>95</v>
      </c>
      <c r="E127" s="3">
        <v>0</v>
      </c>
      <c r="F127" s="3">
        <v>0.56000000000000005</v>
      </c>
      <c r="G127" s="3" t="s">
        <v>95</v>
      </c>
      <c r="H127" s="5">
        <f t="shared" si="9"/>
        <v>0.28000000000000003</v>
      </c>
    </row>
    <row r="128" spans="2:8" x14ac:dyDescent="0.25">
      <c r="B128" s="3" t="s">
        <v>24</v>
      </c>
      <c r="C128" s="3" t="s">
        <v>23</v>
      </c>
      <c r="D128" s="3" t="s">
        <v>95</v>
      </c>
      <c r="E128" s="33">
        <v>0</v>
      </c>
      <c r="F128" s="33">
        <v>0</v>
      </c>
      <c r="G128" s="3" t="s">
        <v>95</v>
      </c>
      <c r="H128" s="5">
        <f t="shared" si="9"/>
        <v>0</v>
      </c>
    </row>
    <row r="129" spans="2:8" x14ac:dyDescent="0.25">
      <c r="B129" s="3" t="s">
        <v>26</v>
      </c>
      <c r="C129" s="3" t="s">
        <v>25</v>
      </c>
      <c r="D129" s="3" t="s">
        <v>95</v>
      </c>
      <c r="E129" s="33">
        <v>1.25</v>
      </c>
      <c r="F129" s="33">
        <v>7.14</v>
      </c>
      <c r="G129" s="3" t="s">
        <v>95</v>
      </c>
      <c r="H129" s="5">
        <f t="shared" si="9"/>
        <v>4.1950000000000003</v>
      </c>
    </row>
    <row r="130" spans="2:8" x14ac:dyDescent="0.25">
      <c r="B130" s="3" t="s">
        <v>28</v>
      </c>
      <c r="C130" s="3" t="s">
        <v>27</v>
      </c>
      <c r="D130" s="3" t="s">
        <v>95</v>
      </c>
      <c r="E130" s="33">
        <v>3.75</v>
      </c>
      <c r="F130" s="33">
        <v>4.5599999999999996</v>
      </c>
      <c r="G130" s="3" t="s">
        <v>95</v>
      </c>
      <c r="H130" s="5">
        <f t="shared" si="9"/>
        <v>4.1549999999999994</v>
      </c>
    </row>
    <row r="131" spans="2:8" x14ac:dyDescent="0.25">
      <c r="B131" s="3" t="s">
        <v>30</v>
      </c>
      <c r="C131" s="3" t="s">
        <v>48</v>
      </c>
      <c r="D131" s="3" t="s">
        <v>95</v>
      </c>
      <c r="E131" s="33">
        <v>10.5</v>
      </c>
      <c r="F131" s="33">
        <v>1.43</v>
      </c>
      <c r="G131" s="3" t="s">
        <v>95</v>
      </c>
      <c r="H131" s="5">
        <f t="shared" si="9"/>
        <v>5.9649999999999999</v>
      </c>
    </row>
    <row r="132" spans="2:8" x14ac:dyDescent="0.25">
      <c r="B132" s="3" t="s">
        <v>32</v>
      </c>
      <c r="C132" s="3" t="s">
        <v>49</v>
      </c>
      <c r="D132" s="3" t="s">
        <v>95</v>
      </c>
      <c r="E132" s="33">
        <v>20.25</v>
      </c>
      <c r="F132" s="33">
        <v>12.85</v>
      </c>
      <c r="G132" s="3" t="s">
        <v>95</v>
      </c>
      <c r="H132" s="5">
        <f t="shared" si="9"/>
        <v>16.55</v>
      </c>
    </row>
    <row r="133" spans="2:8" x14ac:dyDescent="0.25">
      <c r="B133" s="3" t="s">
        <v>34</v>
      </c>
      <c r="C133" s="3" t="s">
        <v>50</v>
      </c>
      <c r="D133" s="3" t="s">
        <v>95</v>
      </c>
      <c r="E133" s="33">
        <v>0</v>
      </c>
      <c r="F133" s="33">
        <v>0</v>
      </c>
      <c r="G133" s="3" t="s">
        <v>95</v>
      </c>
      <c r="H133" s="5">
        <f t="shared" si="9"/>
        <v>0</v>
      </c>
    </row>
    <row r="134" spans="2:8" x14ac:dyDescent="0.25">
      <c r="B134" s="3" t="s">
        <v>36</v>
      </c>
      <c r="C134" s="3" t="s">
        <v>51</v>
      </c>
      <c r="D134" s="3" t="s">
        <v>95</v>
      </c>
      <c r="E134" s="33">
        <v>0</v>
      </c>
      <c r="F134" s="33">
        <v>0</v>
      </c>
      <c r="G134" s="3" t="s">
        <v>95</v>
      </c>
      <c r="H134" s="5">
        <f t="shared" si="9"/>
        <v>0</v>
      </c>
    </row>
    <row r="135" spans="2:8" x14ac:dyDescent="0.25">
      <c r="B135" s="3" t="s">
        <v>38</v>
      </c>
      <c r="C135" s="3" t="s">
        <v>52</v>
      </c>
      <c r="D135" s="3" t="s">
        <v>95</v>
      </c>
      <c r="E135" s="33">
        <v>0</v>
      </c>
      <c r="F135" s="33">
        <v>0</v>
      </c>
      <c r="G135" s="3" t="s">
        <v>95</v>
      </c>
      <c r="H135" s="5">
        <f t="shared" si="9"/>
        <v>0</v>
      </c>
    </row>
    <row r="136" spans="2:8" x14ac:dyDescent="0.25">
      <c r="B136" s="3" t="s">
        <v>53</v>
      </c>
      <c r="C136" s="3" t="s">
        <v>54</v>
      </c>
      <c r="D136" s="3" t="s">
        <v>95</v>
      </c>
      <c r="E136" s="33">
        <v>10.5</v>
      </c>
      <c r="F136" s="33">
        <v>2.56</v>
      </c>
      <c r="G136" s="3" t="s">
        <v>95</v>
      </c>
      <c r="H136" s="5">
        <f t="shared" si="9"/>
        <v>6.53</v>
      </c>
    </row>
    <row r="137" spans="2:8" x14ac:dyDescent="0.25">
      <c r="B137" s="3" t="s">
        <v>55</v>
      </c>
      <c r="C137" s="3" t="s">
        <v>56</v>
      </c>
      <c r="D137" s="3" t="s">
        <v>95</v>
      </c>
      <c r="E137" s="33">
        <f>SUM(E125:E136)</f>
        <v>100</v>
      </c>
      <c r="F137" s="33">
        <v>100</v>
      </c>
      <c r="G137" s="3" t="s">
        <v>95</v>
      </c>
      <c r="H137" s="5">
        <f t="shared" si="9"/>
        <v>100</v>
      </c>
    </row>
    <row r="140" spans="2:8" x14ac:dyDescent="0.25">
      <c r="B140" s="8"/>
      <c r="C140" s="9" t="s">
        <v>137</v>
      </c>
      <c r="D140" s="9" t="s">
        <v>66</v>
      </c>
      <c r="E140" s="9" t="s">
        <v>67</v>
      </c>
      <c r="F140" s="9" t="s">
        <v>59</v>
      </c>
      <c r="G140" s="9" t="s">
        <v>69</v>
      </c>
      <c r="H140" s="9" t="s">
        <v>70</v>
      </c>
    </row>
    <row r="141" spans="2:8" x14ac:dyDescent="0.25">
      <c r="B141" s="4" t="s">
        <v>58</v>
      </c>
      <c r="C141" s="4" t="s">
        <v>42</v>
      </c>
      <c r="D141" s="74" t="s">
        <v>43</v>
      </c>
      <c r="E141" s="74"/>
      <c r="F141" s="74"/>
      <c r="G141" s="74"/>
      <c r="H141" s="74"/>
    </row>
    <row r="142" spans="2:8" x14ac:dyDescent="0.25">
      <c r="B142" s="3" t="s">
        <v>6</v>
      </c>
      <c r="C142" s="3" t="s">
        <v>7</v>
      </c>
      <c r="D142" s="3" t="s">
        <v>95</v>
      </c>
      <c r="E142" s="33">
        <v>8.85</v>
      </c>
      <c r="F142" s="33">
        <v>10.28</v>
      </c>
      <c r="G142" s="3" t="s">
        <v>95</v>
      </c>
      <c r="H142" s="5">
        <f>(E142+F142)/2</f>
        <v>9.5649999999999995</v>
      </c>
    </row>
    <row r="143" spans="2:8" x14ac:dyDescent="0.25">
      <c r="B143" s="3" t="s">
        <v>8</v>
      </c>
      <c r="C143" s="3" t="s">
        <v>9</v>
      </c>
      <c r="D143" s="3" t="s">
        <v>95</v>
      </c>
      <c r="E143" s="33">
        <v>24.58</v>
      </c>
      <c r="F143" s="33">
        <v>2.78</v>
      </c>
      <c r="G143" s="3" t="s">
        <v>95</v>
      </c>
      <c r="H143" s="5">
        <f t="shared" ref="H143:H160" si="10">(E143+F143)/2</f>
        <v>13.68</v>
      </c>
    </row>
    <row r="144" spans="2:8" x14ac:dyDescent="0.25">
      <c r="B144" s="3" t="s">
        <v>10</v>
      </c>
      <c r="C144" s="3" t="s">
        <v>11</v>
      </c>
      <c r="D144" s="3" t="s">
        <v>95</v>
      </c>
      <c r="E144" s="33">
        <v>0</v>
      </c>
      <c r="F144" s="33">
        <v>1.38</v>
      </c>
      <c r="G144" s="3" t="s">
        <v>95</v>
      </c>
      <c r="H144" s="5">
        <f t="shared" si="10"/>
        <v>0.69</v>
      </c>
    </row>
    <row r="145" spans="2:8" x14ac:dyDescent="0.25">
      <c r="B145" s="3" t="s">
        <v>12</v>
      </c>
      <c r="C145" s="3" t="s">
        <v>44</v>
      </c>
      <c r="D145" s="3" t="s">
        <v>95</v>
      </c>
      <c r="E145" s="3">
        <v>12.3</v>
      </c>
      <c r="F145" s="3">
        <v>18.329999999999998</v>
      </c>
      <c r="G145" s="3" t="s">
        <v>95</v>
      </c>
      <c r="H145" s="5">
        <f t="shared" si="10"/>
        <v>15.315</v>
      </c>
    </row>
    <row r="146" spans="2:8" x14ac:dyDescent="0.25">
      <c r="B146" s="3" t="s">
        <v>14</v>
      </c>
      <c r="C146" s="3" t="s">
        <v>45</v>
      </c>
      <c r="D146" s="3" t="s">
        <v>95</v>
      </c>
      <c r="E146" s="3">
        <v>10.33</v>
      </c>
      <c r="F146" s="3">
        <v>8.89</v>
      </c>
      <c r="G146" s="3" t="s">
        <v>95</v>
      </c>
      <c r="H146" s="5">
        <f t="shared" si="10"/>
        <v>9.61</v>
      </c>
    </row>
    <row r="147" spans="2:8" x14ac:dyDescent="0.25">
      <c r="B147" s="3" t="s">
        <v>16</v>
      </c>
      <c r="C147" s="3" t="s">
        <v>17</v>
      </c>
      <c r="D147" s="3" t="s">
        <v>95</v>
      </c>
      <c r="E147" s="3">
        <v>10.16</v>
      </c>
      <c r="F147" s="3">
        <v>7.78</v>
      </c>
      <c r="G147" s="3" t="s">
        <v>95</v>
      </c>
      <c r="H147" s="5">
        <f t="shared" si="10"/>
        <v>8.9700000000000006</v>
      </c>
    </row>
    <row r="148" spans="2:8" x14ac:dyDescent="0.25">
      <c r="B148" s="6" t="s">
        <v>18</v>
      </c>
      <c r="C148" s="6" t="s">
        <v>46</v>
      </c>
      <c r="D148" s="6" t="s">
        <v>95</v>
      </c>
      <c r="E148" s="6">
        <v>66.23</v>
      </c>
      <c r="F148" s="6">
        <v>49.44</v>
      </c>
      <c r="G148" s="6" t="s">
        <v>95</v>
      </c>
      <c r="H148" s="7">
        <f t="shared" si="10"/>
        <v>57.835000000000001</v>
      </c>
    </row>
    <row r="149" spans="2:8" x14ac:dyDescent="0.25">
      <c r="B149" s="3" t="s">
        <v>20</v>
      </c>
      <c r="C149" s="3" t="s">
        <v>21</v>
      </c>
      <c r="D149" s="3" t="s">
        <v>95</v>
      </c>
      <c r="E149" s="3">
        <v>4.92</v>
      </c>
      <c r="F149" s="3">
        <v>10.56</v>
      </c>
      <c r="G149" s="3" t="s">
        <v>95</v>
      </c>
      <c r="H149" s="5">
        <f t="shared" si="10"/>
        <v>7.74</v>
      </c>
    </row>
    <row r="150" spans="2:8" x14ac:dyDescent="0.25">
      <c r="B150" s="3" t="s">
        <v>22</v>
      </c>
      <c r="C150" s="3" t="s">
        <v>47</v>
      </c>
      <c r="D150" s="3" t="s">
        <v>95</v>
      </c>
      <c r="E150" s="3">
        <v>1.64</v>
      </c>
      <c r="F150" s="3">
        <v>1.1100000000000001</v>
      </c>
      <c r="G150" s="3" t="s">
        <v>95</v>
      </c>
      <c r="H150" s="5">
        <f t="shared" si="10"/>
        <v>1.375</v>
      </c>
    </row>
    <row r="151" spans="2:8" x14ac:dyDescent="0.25">
      <c r="B151" s="3" t="s">
        <v>24</v>
      </c>
      <c r="C151" s="3" t="s">
        <v>23</v>
      </c>
      <c r="D151" s="3" t="s">
        <v>95</v>
      </c>
      <c r="E151" s="33">
        <v>0</v>
      </c>
      <c r="F151" s="33">
        <v>0</v>
      </c>
      <c r="G151" s="3" t="s">
        <v>95</v>
      </c>
      <c r="H151" s="5">
        <f t="shared" si="10"/>
        <v>0</v>
      </c>
    </row>
    <row r="152" spans="2:8" x14ac:dyDescent="0.25">
      <c r="B152" s="3" t="s">
        <v>26</v>
      </c>
      <c r="C152" s="3" t="s">
        <v>25</v>
      </c>
      <c r="D152" s="3" t="s">
        <v>95</v>
      </c>
      <c r="E152" s="33">
        <v>5.66</v>
      </c>
      <c r="F152" s="33">
        <v>5.83</v>
      </c>
      <c r="G152" s="3" t="s">
        <v>95</v>
      </c>
      <c r="H152" s="5">
        <f t="shared" si="10"/>
        <v>5.7450000000000001</v>
      </c>
    </row>
    <row r="153" spans="2:8" x14ac:dyDescent="0.25">
      <c r="B153" s="3" t="s">
        <v>28</v>
      </c>
      <c r="C153" s="3" t="s">
        <v>27</v>
      </c>
      <c r="D153" s="3" t="s">
        <v>95</v>
      </c>
      <c r="E153" s="33">
        <v>6.89</v>
      </c>
      <c r="F153" s="33">
        <v>4.7300000000000004</v>
      </c>
      <c r="G153" s="3" t="s">
        <v>95</v>
      </c>
      <c r="H153" s="5">
        <f t="shared" si="10"/>
        <v>5.8100000000000005</v>
      </c>
    </row>
    <row r="154" spans="2:8" x14ac:dyDescent="0.25">
      <c r="B154" s="3" t="s">
        <v>30</v>
      </c>
      <c r="C154" s="3" t="s">
        <v>48</v>
      </c>
      <c r="D154" s="3" t="s">
        <v>95</v>
      </c>
      <c r="E154" s="33">
        <v>0</v>
      </c>
      <c r="F154" s="33">
        <v>6.11</v>
      </c>
      <c r="G154" s="3" t="s">
        <v>95</v>
      </c>
      <c r="H154" s="5">
        <f t="shared" si="10"/>
        <v>3.0550000000000002</v>
      </c>
    </row>
    <row r="155" spans="2:8" x14ac:dyDescent="0.25">
      <c r="B155" s="3" t="s">
        <v>32</v>
      </c>
      <c r="C155" s="3" t="s">
        <v>49</v>
      </c>
      <c r="D155" s="3" t="s">
        <v>95</v>
      </c>
      <c r="E155" s="33">
        <v>14.1</v>
      </c>
      <c r="F155" s="33">
        <v>11.39</v>
      </c>
      <c r="G155" s="3" t="s">
        <v>95</v>
      </c>
      <c r="H155" s="5">
        <f t="shared" si="10"/>
        <v>12.745000000000001</v>
      </c>
    </row>
    <row r="156" spans="2:8" x14ac:dyDescent="0.25">
      <c r="B156" s="3" t="s">
        <v>34</v>
      </c>
      <c r="C156" s="3" t="s">
        <v>50</v>
      </c>
      <c r="D156" s="3" t="s">
        <v>95</v>
      </c>
      <c r="E156" s="33">
        <v>0</v>
      </c>
      <c r="F156" s="33">
        <v>2.2200000000000002</v>
      </c>
      <c r="G156" s="3" t="s">
        <v>95</v>
      </c>
      <c r="H156" s="5">
        <f t="shared" si="10"/>
        <v>1.1100000000000001</v>
      </c>
    </row>
    <row r="157" spans="2:8" x14ac:dyDescent="0.25">
      <c r="B157" s="3" t="s">
        <v>36</v>
      </c>
      <c r="C157" s="3" t="s">
        <v>51</v>
      </c>
      <c r="D157" s="3" t="s">
        <v>95</v>
      </c>
      <c r="E157" s="33">
        <v>0</v>
      </c>
      <c r="F157" s="33">
        <v>0</v>
      </c>
      <c r="G157" s="3" t="s">
        <v>95</v>
      </c>
      <c r="H157" s="5">
        <f t="shared" si="10"/>
        <v>0</v>
      </c>
    </row>
    <row r="158" spans="2:8" x14ac:dyDescent="0.25">
      <c r="B158" s="3" t="s">
        <v>38</v>
      </c>
      <c r="C158" s="3" t="s">
        <v>52</v>
      </c>
      <c r="D158" s="3" t="s">
        <v>95</v>
      </c>
      <c r="E158" s="33">
        <v>0</v>
      </c>
      <c r="F158" s="33">
        <v>0</v>
      </c>
      <c r="G158" s="3" t="s">
        <v>95</v>
      </c>
      <c r="H158" s="5">
        <f t="shared" si="10"/>
        <v>0</v>
      </c>
    </row>
    <row r="159" spans="2:8" x14ac:dyDescent="0.25">
      <c r="B159" s="3" t="s">
        <v>53</v>
      </c>
      <c r="C159" s="3" t="s">
        <v>54</v>
      </c>
      <c r="D159" s="3" t="s">
        <v>95</v>
      </c>
      <c r="E159" s="33">
        <v>0.56999999999999995</v>
      </c>
      <c r="F159" s="33">
        <v>8.61</v>
      </c>
      <c r="G159" s="3" t="s">
        <v>95</v>
      </c>
      <c r="H159" s="5">
        <f t="shared" si="10"/>
        <v>4.59</v>
      </c>
    </row>
    <row r="160" spans="2:8" x14ac:dyDescent="0.25">
      <c r="B160" s="3" t="s">
        <v>55</v>
      </c>
      <c r="C160" s="3" t="s">
        <v>56</v>
      </c>
      <c r="D160" s="3" t="s">
        <v>95</v>
      </c>
      <c r="E160" s="70">
        <f>SUM(E148:E159)</f>
        <v>100.00999999999999</v>
      </c>
      <c r="F160" s="33">
        <v>100</v>
      </c>
      <c r="G160" s="3" t="s">
        <v>95</v>
      </c>
      <c r="H160" s="5">
        <f t="shared" si="10"/>
        <v>100.005</v>
      </c>
    </row>
    <row r="162" spans="2:8" x14ac:dyDescent="0.25">
      <c r="B162" s="8"/>
      <c r="C162" s="9" t="s">
        <v>151</v>
      </c>
      <c r="D162" s="9" t="s">
        <v>66</v>
      </c>
      <c r="E162" s="9" t="s">
        <v>67</v>
      </c>
      <c r="F162" s="9" t="s">
        <v>59</v>
      </c>
      <c r="G162" s="9" t="s">
        <v>69</v>
      </c>
      <c r="H162" s="9" t="s">
        <v>70</v>
      </c>
    </row>
    <row r="163" spans="2:8" x14ac:dyDescent="0.25">
      <c r="B163" s="4" t="s">
        <v>58</v>
      </c>
      <c r="C163" s="4" t="s">
        <v>42</v>
      </c>
      <c r="D163" s="74" t="s">
        <v>43</v>
      </c>
      <c r="E163" s="74"/>
      <c r="F163" s="74"/>
      <c r="G163" s="74"/>
      <c r="H163" s="74"/>
    </row>
    <row r="164" spans="2:8" x14ac:dyDescent="0.25">
      <c r="B164" s="3" t="s">
        <v>6</v>
      </c>
      <c r="C164" s="3" t="s">
        <v>7</v>
      </c>
      <c r="D164" s="3" t="s">
        <v>95</v>
      </c>
      <c r="E164" s="33">
        <v>10.14</v>
      </c>
      <c r="F164" s="33">
        <v>15</v>
      </c>
      <c r="G164" s="3" t="s">
        <v>95</v>
      </c>
      <c r="H164" s="5">
        <f>(E164+F164)/2</f>
        <v>12.57</v>
      </c>
    </row>
    <row r="165" spans="2:8" x14ac:dyDescent="0.25">
      <c r="B165" s="3" t="s">
        <v>8</v>
      </c>
      <c r="C165" s="3" t="s">
        <v>9</v>
      </c>
      <c r="D165" s="3" t="s">
        <v>95</v>
      </c>
      <c r="E165" s="33">
        <v>1.36</v>
      </c>
      <c r="F165" s="33">
        <v>9.8000000000000007</v>
      </c>
      <c r="G165" s="3" t="s">
        <v>95</v>
      </c>
      <c r="H165" s="5">
        <f t="shared" ref="H165:H182" si="11">(E165+F165)/2</f>
        <v>5.58</v>
      </c>
    </row>
    <row r="166" spans="2:8" x14ac:dyDescent="0.25">
      <c r="B166" s="3" t="s">
        <v>10</v>
      </c>
      <c r="C166" s="3" t="s">
        <v>11</v>
      </c>
      <c r="D166" s="3" t="s">
        <v>95</v>
      </c>
      <c r="E166" s="33">
        <v>4.1500000000000004</v>
      </c>
      <c r="F166" s="33">
        <v>4.2</v>
      </c>
      <c r="G166" s="3" t="s">
        <v>95</v>
      </c>
      <c r="H166" s="5">
        <f t="shared" si="11"/>
        <v>4.1750000000000007</v>
      </c>
    </row>
    <row r="167" spans="2:8" x14ac:dyDescent="0.25">
      <c r="B167" s="3" t="s">
        <v>12</v>
      </c>
      <c r="C167" s="3" t="s">
        <v>44</v>
      </c>
      <c r="D167" s="3" t="s">
        <v>95</v>
      </c>
      <c r="E167" s="3">
        <v>9.39</v>
      </c>
      <c r="F167" s="3">
        <v>10.199999999999999</v>
      </c>
      <c r="G167" s="3" t="s">
        <v>95</v>
      </c>
      <c r="H167" s="5">
        <f t="shared" si="11"/>
        <v>9.7949999999999999</v>
      </c>
    </row>
    <row r="168" spans="2:8" x14ac:dyDescent="0.25">
      <c r="B168" s="3" t="s">
        <v>14</v>
      </c>
      <c r="C168" s="3" t="s">
        <v>45</v>
      </c>
      <c r="D168" s="3" t="s">
        <v>95</v>
      </c>
      <c r="E168" s="3">
        <v>2.38</v>
      </c>
      <c r="F168" s="3">
        <v>3.8</v>
      </c>
      <c r="G168" s="3" t="s">
        <v>95</v>
      </c>
      <c r="H168" s="5">
        <f t="shared" si="11"/>
        <v>3.09</v>
      </c>
    </row>
    <row r="169" spans="2:8" x14ac:dyDescent="0.25">
      <c r="B169" s="3" t="s">
        <v>16</v>
      </c>
      <c r="C169" s="3" t="s">
        <v>17</v>
      </c>
      <c r="D169" s="3" t="s">
        <v>95</v>
      </c>
      <c r="E169" s="3">
        <v>11.23</v>
      </c>
      <c r="F169" s="3">
        <v>12.8</v>
      </c>
      <c r="G169" s="3" t="s">
        <v>95</v>
      </c>
      <c r="H169" s="5">
        <f t="shared" si="11"/>
        <v>12.015000000000001</v>
      </c>
    </row>
    <row r="170" spans="2:8" x14ac:dyDescent="0.25">
      <c r="B170" s="6" t="s">
        <v>18</v>
      </c>
      <c r="C170" s="6" t="s">
        <v>46</v>
      </c>
      <c r="D170" s="6" t="s">
        <v>95</v>
      </c>
      <c r="E170" s="6">
        <v>38.64</v>
      </c>
      <c r="F170" s="6">
        <v>55.8</v>
      </c>
      <c r="G170" s="6" t="s">
        <v>95</v>
      </c>
      <c r="H170" s="7">
        <f t="shared" si="11"/>
        <v>47.22</v>
      </c>
    </row>
    <row r="171" spans="2:8" x14ac:dyDescent="0.25">
      <c r="B171" s="3" t="s">
        <v>20</v>
      </c>
      <c r="C171" s="3" t="s">
        <v>21</v>
      </c>
      <c r="D171" s="3" t="s">
        <v>95</v>
      </c>
      <c r="E171" s="3">
        <v>5.44</v>
      </c>
      <c r="F171" s="3">
        <v>11.4</v>
      </c>
      <c r="G171" s="3" t="s">
        <v>95</v>
      </c>
      <c r="H171" s="5">
        <f t="shared" si="11"/>
        <v>8.42</v>
      </c>
    </row>
    <row r="172" spans="2:8" x14ac:dyDescent="0.25">
      <c r="B172" s="3" t="s">
        <v>22</v>
      </c>
      <c r="C172" s="3" t="s">
        <v>47</v>
      </c>
      <c r="D172" s="3" t="s">
        <v>95</v>
      </c>
      <c r="E172" s="3">
        <v>2.2400000000000002</v>
      </c>
      <c r="F172" s="3">
        <v>1.4</v>
      </c>
      <c r="G172" s="3" t="s">
        <v>95</v>
      </c>
      <c r="H172" s="5">
        <f t="shared" si="11"/>
        <v>1.82</v>
      </c>
    </row>
    <row r="173" spans="2:8" x14ac:dyDescent="0.25">
      <c r="B173" s="3" t="s">
        <v>24</v>
      </c>
      <c r="C173" s="3" t="s">
        <v>23</v>
      </c>
      <c r="D173" s="3" t="s">
        <v>95</v>
      </c>
      <c r="E173" s="33">
        <v>0</v>
      </c>
      <c r="F173" s="33">
        <v>0</v>
      </c>
      <c r="G173" s="3" t="s">
        <v>95</v>
      </c>
      <c r="H173" s="5">
        <f t="shared" si="11"/>
        <v>0</v>
      </c>
    </row>
    <row r="174" spans="2:8" x14ac:dyDescent="0.25">
      <c r="B174" s="3" t="s">
        <v>26</v>
      </c>
      <c r="C174" s="3" t="s">
        <v>25</v>
      </c>
      <c r="D174" s="3" t="s">
        <v>95</v>
      </c>
      <c r="E174" s="33">
        <v>5.31</v>
      </c>
      <c r="F174" s="33">
        <v>3.2</v>
      </c>
      <c r="G174" s="3" t="s">
        <v>95</v>
      </c>
      <c r="H174" s="5">
        <f t="shared" si="11"/>
        <v>4.2549999999999999</v>
      </c>
    </row>
    <row r="175" spans="2:8" x14ac:dyDescent="0.25">
      <c r="B175" s="3" t="s">
        <v>28</v>
      </c>
      <c r="C175" s="3" t="s">
        <v>27</v>
      </c>
      <c r="D175" s="3" t="s">
        <v>95</v>
      </c>
      <c r="E175" s="33">
        <v>4.01</v>
      </c>
      <c r="F175" s="33">
        <v>5.6</v>
      </c>
      <c r="G175" s="3" t="s">
        <v>95</v>
      </c>
      <c r="H175" s="5">
        <f t="shared" si="11"/>
        <v>4.8049999999999997</v>
      </c>
    </row>
    <row r="176" spans="2:8" x14ac:dyDescent="0.25">
      <c r="B176" s="3" t="s">
        <v>30</v>
      </c>
      <c r="C176" s="3" t="s">
        <v>48</v>
      </c>
      <c r="D176" s="3" t="s">
        <v>95</v>
      </c>
      <c r="E176" s="33">
        <v>4.5599999999999996</v>
      </c>
      <c r="F176" s="33">
        <v>7.6</v>
      </c>
      <c r="G176" s="3" t="s">
        <v>95</v>
      </c>
      <c r="H176" s="5">
        <f t="shared" si="11"/>
        <v>6.08</v>
      </c>
    </row>
    <row r="177" spans="2:8" x14ac:dyDescent="0.25">
      <c r="B177" s="3" t="s">
        <v>32</v>
      </c>
      <c r="C177" s="3" t="s">
        <v>49</v>
      </c>
      <c r="D177" s="3" t="s">
        <v>95</v>
      </c>
      <c r="E177" s="33">
        <v>36.049999999999997</v>
      </c>
      <c r="F177" s="33">
        <v>11.8</v>
      </c>
      <c r="G177" s="3" t="s">
        <v>95</v>
      </c>
      <c r="H177" s="5">
        <f t="shared" si="11"/>
        <v>23.924999999999997</v>
      </c>
    </row>
    <row r="178" spans="2:8" x14ac:dyDescent="0.25">
      <c r="B178" s="3" t="s">
        <v>34</v>
      </c>
      <c r="C178" s="3" t="s">
        <v>50</v>
      </c>
      <c r="D178" s="3" t="s">
        <v>95</v>
      </c>
      <c r="E178" s="33">
        <v>0</v>
      </c>
      <c r="F178" s="33">
        <v>0</v>
      </c>
      <c r="G178" s="3" t="s">
        <v>95</v>
      </c>
      <c r="H178" s="5">
        <f t="shared" si="11"/>
        <v>0</v>
      </c>
    </row>
    <row r="179" spans="2:8" x14ac:dyDescent="0.25">
      <c r="B179" s="3" t="s">
        <v>36</v>
      </c>
      <c r="C179" s="3" t="s">
        <v>51</v>
      </c>
      <c r="D179" s="3" t="s">
        <v>95</v>
      </c>
      <c r="E179" s="33">
        <v>0</v>
      </c>
      <c r="F179" s="33">
        <v>0</v>
      </c>
      <c r="G179" s="3" t="s">
        <v>95</v>
      </c>
      <c r="H179" s="5">
        <f t="shared" si="11"/>
        <v>0</v>
      </c>
    </row>
    <row r="180" spans="2:8" x14ac:dyDescent="0.25">
      <c r="B180" s="3" t="s">
        <v>38</v>
      </c>
      <c r="C180" s="3" t="s">
        <v>52</v>
      </c>
      <c r="D180" s="3" t="s">
        <v>95</v>
      </c>
      <c r="E180" s="33">
        <v>0</v>
      </c>
      <c r="F180" s="33">
        <v>0</v>
      </c>
      <c r="G180" s="3" t="s">
        <v>95</v>
      </c>
      <c r="H180" s="5">
        <f t="shared" si="11"/>
        <v>0</v>
      </c>
    </row>
    <row r="181" spans="2:8" x14ac:dyDescent="0.25">
      <c r="B181" s="3" t="s">
        <v>53</v>
      </c>
      <c r="C181" s="3" t="s">
        <v>54</v>
      </c>
      <c r="D181" s="3" t="s">
        <v>95</v>
      </c>
      <c r="E181" s="33">
        <v>3.74</v>
      </c>
      <c r="F181" s="33">
        <v>3.2</v>
      </c>
      <c r="G181" s="3" t="s">
        <v>95</v>
      </c>
      <c r="H181" s="5">
        <f t="shared" si="11"/>
        <v>3.47</v>
      </c>
    </row>
    <row r="182" spans="2:8" x14ac:dyDescent="0.25">
      <c r="B182" s="3" t="s">
        <v>55</v>
      </c>
      <c r="C182" s="3" t="s">
        <v>56</v>
      </c>
      <c r="D182" s="3" t="s">
        <v>95</v>
      </c>
      <c r="E182" s="70">
        <f>SUM(E170:E181)</f>
        <v>99.99</v>
      </c>
      <c r="F182" s="33">
        <v>100</v>
      </c>
      <c r="G182" s="3" t="s">
        <v>95</v>
      </c>
      <c r="H182" s="5">
        <f t="shared" si="11"/>
        <v>99.995000000000005</v>
      </c>
    </row>
    <row r="185" spans="2:8" x14ac:dyDescent="0.25">
      <c r="B185" s="8"/>
      <c r="C185" s="9" t="s">
        <v>150</v>
      </c>
      <c r="D185" s="9" t="s">
        <v>66</v>
      </c>
      <c r="E185" s="9" t="s">
        <v>67</v>
      </c>
      <c r="F185" s="9" t="s">
        <v>59</v>
      </c>
      <c r="G185" s="9" t="s">
        <v>69</v>
      </c>
      <c r="H185" s="9" t="s">
        <v>70</v>
      </c>
    </row>
    <row r="186" spans="2:8" x14ac:dyDescent="0.25">
      <c r="B186" s="4" t="s">
        <v>58</v>
      </c>
      <c r="C186" s="4" t="s">
        <v>42</v>
      </c>
      <c r="D186" s="74" t="s">
        <v>43</v>
      </c>
      <c r="E186" s="74"/>
      <c r="F186" s="74"/>
      <c r="G186" s="74"/>
      <c r="H186" s="74"/>
    </row>
    <row r="187" spans="2:8" x14ac:dyDescent="0.25">
      <c r="B187" s="3" t="s">
        <v>6</v>
      </c>
      <c r="C187" s="3" t="s">
        <v>7</v>
      </c>
      <c r="D187" s="3" t="s">
        <v>95</v>
      </c>
      <c r="E187" s="33">
        <v>2.2599999999999998</v>
      </c>
      <c r="F187" s="33">
        <v>9.09</v>
      </c>
      <c r="G187" s="3" t="s">
        <v>95</v>
      </c>
      <c r="H187" s="5">
        <f>(E187+F187)/2</f>
        <v>5.6749999999999998</v>
      </c>
    </row>
    <row r="188" spans="2:8" x14ac:dyDescent="0.25">
      <c r="B188" s="3" t="s">
        <v>8</v>
      </c>
      <c r="C188" s="3" t="s">
        <v>9</v>
      </c>
      <c r="D188" s="3" t="s">
        <v>95</v>
      </c>
      <c r="E188" s="33">
        <v>0</v>
      </c>
      <c r="F188" s="33">
        <v>14.77</v>
      </c>
      <c r="G188" s="3" t="s">
        <v>95</v>
      </c>
      <c r="H188" s="5">
        <f t="shared" ref="H188:H205" si="12">(E188+F188)/2</f>
        <v>7.3849999999999998</v>
      </c>
    </row>
    <row r="189" spans="2:8" x14ac:dyDescent="0.25">
      <c r="B189" s="3" t="s">
        <v>10</v>
      </c>
      <c r="C189" s="3" t="s">
        <v>11</v>
      </c>
      <c r="D189" s="3" t="s">
        <v>95</v>
      </c>
      <c r="E189" s="33">
        <v>0</v>
      </c>
      <c r="F189" s="33">
        <v>1.1399999999999999</v>
      </c>
      <c r="G189" s="3" t="s">
        <v>95</v>
      </c>
      <c r="H189" s="5">
        <f t="shared" si="12"/>
        <v>0.56999999999999995</v>
      </c>
    </row>
    <row r="190" spans="2:8" x14ac:dyDescent="0.25">
      <c r="B190" s="3" t="s">
        <v>12</v>
      </c>
      <c r="C190" s="3" t="s">
        <v>44</v>
      </c>
      <c r="D190" s="3" t="s">
        <v>95</v>
      </c>
      <c r="E190" s="3">
        <v>8.69</v>
      </c>
      <c r="F190" s="3">
        <v>10.91</v>
      </c>
      <c r="G190" s="3" t="s">
        <v>95</v>
      </c>
      <c r="H190" s="5">
        <f t="shared" si="12"/>
        <v>9.8000000000000007</v>
      </c>
    </row>
    <row r="191" spans="2:8" x14ac:dyDescent="0.25">
      <c r="B191" s="3" t="s">
        <v>14</v>
      </c>
      <c r="C191" s="3" t="s">
        <v>45</v>
      </c>
      <c r="D191" s="3" t="s">
        <v>95</v>
      </c>
      <c r="E191" s="3">
        <v>8.4499999999999993</v>
      </c>
      <c r="F191" s="3">
        <v>9.5500000000000007</v>
      </c>
      <c r="G191" s="3" t="s">
        <v>95</v>
      </c>
      <c r="H191" s="5">
        <f t="shared" si="12"/>
        <v>9</v>
      </c>
    </row>
    <row r="192" spans="2:8" x14ac:dyDescent="0.25">
      <c r="B192" s="3" t="s">
        <v>16</v>
      </c>
      <c r="C192" s="3" t="s">
        <v>17</v>
      </c>
      <c r="D192" s="3" t="s">
        <v>95</v>
      </c>
      <c r="E192" s="3">
        <v>15.13</v>
      </c>
      <c r="F192" s="3">
        <v>8.18</v>
      </c>
      <c r="G192" s="3" t="s">
        <v>95</v>
      </c>
      <c r="H192" s="5">
        <f t="shared" si="12"/>
        <v>11.655000000000001</v>
      </c>
    </row>
    <row r="193" spans="2:8" x14ac:dyDescent="0.25">
      <c r="B193" s="6" t="s">
        <v>18</v>
      </c>
      <c r="C193" s="6" t="s">
        <v>46</v>
      </c>
      <c r="D193" s="6" t="s">
        <v>95</v>
      </c>
      <c r="E193" s="6">
        <v>34.520000000000003</v>
      </c>
      <c r="F193" s="6">
        <v>53.64</v>
      </c>
      <c r="G193" s="6" t="s">
        <v>95</v>
      </c>
      <c r="H193" s="7">
        <f t="shared" si="12"/>
        <v>44.08</v>
      </c>
    </row>
    <row r="194" spans="2:8" x14ac:dyDescent="0.25">
      <c r="B194" s="3" t="s">
        <v>20</v>
      </c>
      <c r="C194" s="3" t="s">
        <v>21</v>
      </c>
      <c r="D194" s="3" t="s">
        <v>95</v>
      </c>
      <c r="E194" s="3">
        <v>6.08</v>
      </c>
      <c r="F194" s="3">
        <v>8.86</v>
      </c>
      <c r="G194" s="3" t="s">
        <v>95</v>
      </c>
      <c r="H194" s="5">
        <f t="shared" si="12"/>
        <v>7.47</v>
      </c>
    </row>
    <row r="195" spans="2:8" x14ac:dyDescent="0.25">
      <c r="B195" s="3" t="s">
        <v>22</v>
      </c>
      <c r="C195" s="3" t="s">
        <v>47</v>
      </c>
      <c r="D195" s="3" t="s">
        <v>95</v>
      </c>
      <c r="E195" s="3">
        <v>0.36</v>
      </c>
      <c r="F195" s="3">
        <v>2.96</v>
      </c>
      <c r="G195" s="3" t="s">
        <v>95</v>
      </c>
      <c r="H195" s="5">
        <f t="shared" si="12"/>
        <v>1.66</v>
      </c>
    </row>
    <row r="196" spans="2:8" x14ac:dyDescent="0.25">
      <c r="B196" s="3" t="s">
        <v>24</v>
      </c>
      <c r="C196" s="3" t="s">
        <v>23</v>
      </c>
      <c r="D196" s="3" t="s">
        <v>95</v>
      </c>
      <c r="E196" s="33">
        <v>0</v>
      </c>
      <c r="F196" s="33">
        <v>0</v>
      </c>
      <c r="G196" s="3" t="s">
        <v>95</v>
      </c>
      <c r="H196" s="5">
        <f t="shared" si="12"/>
        <v>0</v>
      </c>
    </row>
    <row r="197" spans="2:8" x14ac:dyDescent="0.25">
      <c r="B197" s="3" t="s">
        <v>26</v>
      </c>
      <c r="C197" s="3" t="s">
        <v>25</v>
      </c>
      <c r="D197" s="3" t="s">
        <v>95</v>
      </c>
      <c r="E197" s="33">
        <v>6.76</v>
      </c>
      <c r="F197" s="33">
        <v>4.32</v>
      </c>
      <c r="G197" s="3" t="s">
        <v>95</v>
      </c>
      <c r="H197" s="5">
        <f t="shared" si="12"/>
        <v>5.54</v>
      </c>
    </row>
    <row r="198" spans="2:8" x14ac:dyDescent="0.25">
      <c r="B198" s="3" t="s">
        <v>28</v>
      </c>
      <c r="C198" s="3" t="s">
        <v>27</v>
      </c>
      <c r="D198" s="3" t="s">
        <v>95</v>
      </c>
      <c r="E198" s="33">
        <v>7.98</v>
      </c>
      <c r="F198" s="33">
        <v>8.64</v>
      </c>
      <c r="G198" s="3" t="s">
        <v>95</v>
      </c>
      <c r="H198" s="5">
        <f t="shared" si="12"/>
        <v>8.31</v>
      </c>
    </row>
    <row r="199" spans="2:8" x14ac:dyDescent="0.25">
      <c r="B199" s="3" t="s">
        <v>30</v>
      </c>
      <c r="C199" s="3" t="s">
        <v>48</v>
      </c>
      <c r="D199" s="3" t="s">
        <v>95</v>
      </c>
      <c r="E199" s="33">
        <v>13.21</v>
      </c>
      <c r="F199" s="33">
        <v>5.23</v>
      </c>
      <c r="G199" s="3" t="s">
        <v>95</v>
      </c>
      <c r="H199" s="5">
        <f t="shared" si="12"/>
        <v>9.2200000000000006</v>
      </c>
    </row>
    <row r="200" spans="2:8" x14ac:dyDescent="0.25">
      <c r="B200" s="3" t="s">
        <v>32</v>
      </c>
      <c r="C200" s="3" t="s">
        <v>49</v>
      </c>
      <c r="D200" s="3" t="s">
        <v>95</v>
      </c>
      <c r="E200" s="33">
        <v>25.95</v>
      </c>
      <c r="F200" s="33">
        <v>12.27</v>
      </c>
      <c r="G200" s="3" t="s">
        <v>95</v>
      </c>
      <c r="H200" s="5">
        <f t="shared" si="12"/>
        <v>19.11</v>
      </c>
    </row>
    <row r="201" spans="2:8" x14ac:dyDescent="0.25">
      <c r="B201" s="3" t="s">
        <v>34</v>
      </c>
      <c r="C201" s="3" t="s">
        <v>50</v>
      </c>
      <c r="D201" s="3" t="s">
        <v>95</v>
      </c>
      <c r="E201" s="33">
        <v>0.96</v>
      </c>
      <c r="F201" s="33">
        <v>0.67</v>
      </c>
      <c r="G201" s="3" t="s">
        <v>95</v>
      </c>
      <c r="H201" s="5">
        <f t="shared" si="12"/>
        <v>0.81499999999999995</v>
      </c>
    </row>
    <row r="202" spans="2:8" x14ac:dyDescent="0.25">
      <c r="B202" s="3" t="s">
        <v>36</v>
      </c>
      <c r="C202" s="3" t="s">
        <v>51</v>
      </c>
      <c r="D202" s="3" t="s">
        <v>95</v>
      </c>
      <c r="E202" s="33">
        <v>0</v>
      </c>
      <c r="F202" s="33">
        <v>0</v>
      </c>
      <c r="G202" s="3" t="s">
        <v>95</v>
      </c>
      <c r="H202" s="5">
        <f t="shared" si="12"/>
        <v>0</v>
      </c>
    </row>
    <row r="203" spans="2:8" x14ac:dyDescent="0.25">
      <c r="B203" s="3" t="s">
        <v>38</v>
      </c>
      <c r="C203" s="3" t="s">
        <v>52</v>
      </c>
      <c r="D203" s="3" t="s">
        <v>95</v>
      </c>
      <c r="E203" s="33">
        <v>0</v>
      </c>
      <c r="F203" s="33">
        <v>0</v>
      </c>
      <c r="G203" s="3" t="s">
        <v>95</v>
      </c>
      <c r="H203" s="5">
        <f t="shared" si="12"/>
        <v>0</v>
      </c>
    </row>
    <row r="204" spans="2:8" x14ac:dyDescent="0.25">
      <c r="B204" s="3" t="s">
        <v>53</v>
      </c>
      <c r="C204" s="3" t="s">
        <v>54</v>
      </c>
      <c r="D204" s="3" t="s">
        <v>95</v>
      </c>
      <c r="E204" s="33">
        <v>4.17</v>
      </c>
      <c r="F204" s="33">
        <v>3.41</v>
      </c>
      <c r="G204" s="3" t="s">
        <v>95</v>
      </c>
      <c r="H204" s="5">
        <f t="shared" si="12"/>
        <v>3.79</v>
      </c>
    </row>
    <row r="205" spans="2:8" x14ac:dyDescent="0.25">
      <c r="B205" s="3" t="s">
        <v>55</v>
      </c>
      <c r="C205" s="3" t="s">
        <v>56</v>
      </c>
      <c r="D205" s="3" t="s">
        <v>95</v>
      </c>
      <c r="E205" s="70">
        <f>SUM(E193:E204)</f>
        <v>99.99</v>
      </c>
      <c r="F205" s="33">
        <v>100</v>
      </c>
      <c r="G205" s="3" t="s">
        <v>95</v>
      </c>
      <c r="H205" s="5">
        <f t="shared" si="12"/>
        <v>99.995000000000005</v>
      </c>
    </row>
  </sheetData>
  <mergeCells count="9">
    <mergeCell ref="D163:H163"/>
    <mergeCell ref="D186:H186"/>
    <mergeCell ref="D141:H141"/>
    <mergeCell ref="D3:H3"/>
    <mergeCell ref="D26:H26"/>
    <mergeCell ref="D49:H49"/>
    <mergeCell ref="D72:H72"/>
    <mergeCell ref="D95:H95"/>
    <mergeCell ref="D118:H1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5"/>
  <sheetViews>
    <sheetView workbookViewId="0">
      <selection activeCell="H4" sqref="H4:H22"/>
    </sheetView>
  </sheetViews>
  <sheetFormatPr defaultRowHeight="15" x14ac:dyDescent="0.25"/>
  <cols>
    <col min="3" max="3" width="53.85546875" customWidth="1"/>
    <col min="4" max="4" width="9.5703125" bestFit="1" customWidth="1"/>
    <col min="5" max="5" width="12.28515625" customWidth="1"/>
    <col min="6" max="6" width="9.140625" customWidth="1"/>
    <col min="7" max="8" width="9.5703125" bestFit="1" customWidth="1"/>
  </cols>
  <sheetData>
    <row r="2" spans="2:12" x14ac:dyDescent="0.25">
      <c r="B2" s="12"/>
      <c r="C2" s="13" t="s">
        <v>77</v>
      </c>
      <c r="D2" s="13" t="s">
        <v>66</v>
      </c>
      <c r="E2" s="13" t="s">
        <v>67</v>
      </c>
      <c r="F2" s="13" t="s">
        <v>59</v>
      </c>
      <c r="G2" s="13" t="s">
        <v>69</v>
      </c>
      <c r="H2" s="13" t="s">
        <v>70</v>
      </c>
      <c r="K2" s="19"/>
      <c r="L2" s="32"/>
    </row>
    <row r="3" spans="2:12" x14ac:dyDescent="0.25">
      <c r="B3" s="13" t="s">
        <v>58</v>
      </c>
      <c r="C3" s="13" t="s">
        <v>42</v>
      </c>
      <c r="D3" s="75" t="s">
        <v>43</v>
      </c>
      <c r="E3" s="75"/>
      <c r="F3" s="75"/>
      <c r="G3" s="75"/>
      <c r="H3" s="75"/>
    </row>
    <row r="4" spans="2:12" x14ac:dyDescent="0.25">
      <c r="B4" s="12" t="s">
        <v>6</v>
      </c>
      <c r="C4" s="12" t="s">
        <v>7</v>
      </c>
      <c r="D4" s="12">
        <f>(D27+D49+D71+D93+D115+D137)/6</f>
        <v>5.831666666666667</v>
      </c>
      <c r="E4" s="34">
        <f>(E27+E49+E71+E93+E115+E137)/6</f>
        <v>7.1706862745098041</v>
      </c>
      <c r="F4" s="34">
        <f>(F27+F49+F71+F93+F115+F137)/6</f>
        <v>7.9819581003791527</v>
      </c>
      <c r="G4" s="34">
        <f>(G27+G49+G71+G93+G115+G137)/6</f>
        <v>8.3327777777777783</v>
      </c>
      <c r="H4" s="14">
        <f>(D4+E4+F4+G4)/4</f>
        <v>7.3292722048333507</v>
      </c>
    </row>
    <row r="5" spans="2:12" x14ac:dyDescent="0.25">
      <c r="B5" s="12" t="s">
        <v>8</v>
      </c>
      <c r="C5" s="12" t="s">
        <v>9</v>
      </c>
      <c r="D5" s="12">
        <f t="shared" ref="D5:D22" si="0">(D28+D50+D72+D94+D116+D138)/6</f>
        <v>2.1599999999999997</v>
      </c>
      <c r="E5" s="34">
        <f t="shared" ref="E5:E20" si="1">(E28+E50+E72+E94+E116+E138)/6</f>
        <v>3.6964324618736382</v>
      </c>
      <c r="F5" s="34">
        <f t="shared" ref="F5:G20" si="2">(F28+F50+F72+F94+F116+F138)/6</f>
        <v>3.9250637276953064</v>
      </c>
      <c r="G5" s="34">
        <f t="shared" si="2"/>
        <v>1.115</v>
      </c>
      <c r="H5" s="14">
        <f>(D5+E5+F5+G5)/4</f>
        <v>2.7241240473922361</v>
      </c>
    </row>
    <row r="6" spans="2:12" x14ac:dyDescent="0.25">
      <c r="B6" s="12" t="s">
        <v>10</v>
      </c>
      <c r="C6" s="12" t="s">
        <v>11</v>
      </c>
      <c r="D6" s="12">
        <f t="shared" si="0"/>
        <v>0.59666666666666657</v>
      </c>
      <c r="E6" s="34">
        <f t="shared" si="1"/>
        <v>0.94999727668845313</v>
      </c>
      <c r="F6" s="34">
        <f t="shared" si="2"/>
        <v>0.2832883490778228</v>
      </c>
      <c r="G6" s="34">
        <f t="shared" si="2"/>
        <v>0.45925925925925926</v>
      </c>
      <c r="H6" s="14">
        <f t="shared" ref="H6:H21" si="3">(D6+E6+F6+G6)/4</f>
        <v>0.57230288792305051</v>
      </c>
    </row>
    <row r="7" spans="2:12" x14ac:dyDescent="0.25">
      <c r="B7" s="12" t="s">
        <v>12</v>
      </c>
      <c r="C7" s="12" t="s">
        <v>44</v>
      </c>
      <c r="D7" s="12">
        <f t="shared" si="0"/>
        <v>2.6966666666666668</v>
      </c>
      <c r="E7" s="34">
        <f t="shared" si="1"/>
        <v>5.3362200435729852</v>
      </c>
      <c r="F7" s="34">
        <f t="shared" si="2"/>
        <v>7.6934751408435629</v>
      </c>
      <c r="G7" s="34">
        <f t="shared" si="2"/>
        <v>9.9272222222222233</v>
      </c>
      <c r="H7" s="14">
        <f t="shared" si="3"/>
        <v>6.4133960183263596</v>
      </c>
    </row>
    <row r="8" spans="2:12" x14ac:dyDescent="0.25">
      <c r="B8" s="12" t="s">
        <v>14</v>
      </c>
      <c r="C8" s="12" t="s">
        <v>45</v>
      </c>
      <c r="D8" s="12">
        <f t="shared" si="0"/>
        <v>3.2316666666666669</v>
      </c>
      <c r="E8" s="34">
        <f t="shared" si="1"/>
        <v>3.8529547930283226</v>
      </c>
      <c r="F8" s="34">
        <f t="shared" si="2"/>
        <v>3.394790394790395</v>
      </c>
      <c r="G8" s="34">
        <f t="shared" si="2"/>
        <v>4.2455555555555557</v>
      </c>
      <c r="H8" s="14">
        <f t="shared" si="3"/>
        <v>3.6812418525102348</v>
      </c>
    </row>
    <row r="9" spans="2:12" x14ac:dyDescent="0.25">
      <c r="B9" s="12" t="s">
        <v>16</v>
      </c>
      <c r="C9" s="12" t="s">
        <v>17</v>
      </c>
      <c r="D9" s="12">
        <f t="shared" si="0"/>
        <v>36.126666666666665</v>
      </c>
      <c r="E9" s="34">
        <f t="shared" si="1"/>
        <v>36.173834422657954</v>
      </c>
      <c r="F9" s="34">
        <f t="shared" si="2"/>
        <v>28.326146562988669</v>
      </c>
      <c r="G9" s="34">
        <f t="shared" si="2"/>
        <v>27.185925925925925</v>
      </c>
      <c r="H9" s="14">
        <f t="shared" si="3"/>
        <v>31.953143394559806</v>
      </c>
    </row>
    <row r="10" spans="2:12" x14ac:dyDescent="0.25">
      <c r="B10" s="10" t="s">
        <v>18</v>
      </c>
      <c r="C10" s="10" t="s">
        <v>46</v>
      </c>
      <c r="D10" s="10">
        <f>(D33+D55+D77+D99+D121+D143)/6</f>
        <v>50.643333333333338</v>
      </c>
      <c r="E10" s="40">
        <f t="shared" si="1"/>
        <v>57.180125272331161</v>
      </c>
      <c r="F10" s="40">
        <f t="shared" si="2"/>
        <v>51.604722275774911</v>
      </c>
      <c r="G10" s="40">
        <f t="shared" si="2"/>
        <v>51.265740740740739</v>
      </c>
      <c r="H10" s="11">
        <f>(D10+E10+F10+G10)/4</f>
        <v>52.673480405545035</v>
      </c>
    </row>
    <row r="11" spans="2:12" x14ac:dyDescent="0.25">
      <c r="B11" s="12" t="s">
        <v>20</v>
      </c>
      <c r="C11" s="12" t="s">
        <v>21</v>
      </c>
      <c r="D11" s="12">
        <f>(D34+D56+D78+D100+D122+D144)/6</f>
        <v>13.483333333333333</v>
      </c>
      <c r="E11" s="34">
        <f t="shared" si="1"/>
        <v>12.544327342047929</v>
      </c>
      <c r="F11" s="34">
        <f t="shared" si="2"/>
        <v>20.96154917207549</v>
      </c>
      <c r="G11" s="34">
        <f t="shared" si="2"/>
        <v>21.725555555555559</v>
      </c>
      <c r="H11" s="14">
        <f t="shared" si="3"/>
        <v>17.178691350753077</v>
      </c>
    </row>
    <row r="12" spans="2:12" x14ac:dyDescent="0.25">
      <c r="B12" s="12" t="s">
        <v>22</v>
      </c>
      <c r="C12" s="12" t="s">
        <v>47</v>
      </c>
      <c r="D12" s="12">
        <f t="shared" si="0"/>
        <v>1.1183333333333334</v>
      </c>
      <c r="E12" s="34">
        <f t="shared" si="1"/>
        <v>0.65027505446623102</v>
      </c>
      <c r="F12" s="34">
        <f t="shared" si="2"/>
        <v>0.88351219930167302</v>
      </c>
      <c r="G12" s="34">
        <f t="shared" si="2"/>
        <v>0.54759259259259263</v>
      </c>
      <c r="H12" s="14">
        <f t="shared" si="3"/>
        <v>0.79992829492345752</v>
      </c>
    </row>
    <row r="13" spans="2:12" x14ac:dyDescent="0.25">
      <c r="B13" s="12" t="s">
        <v>24</v>
      </c>
      <c r="C13" s="12" t="s">
        <v>23</v>
      </c>
      <c r="D13" s="12">
        <f t="shared" si="0"/>
        <v>1.0999999999999999</v>
      </c>
      <c r="E13" s="34">
        <f t="shared" si="1"/>
        <v>0.83242647058823538</v>
      </c>
      <c r="F13" s="34">
        <f t="shared" si="2"/>
        <v>0.92961035066298237</v>
      </c>
      <c r="G13" s="34">
        <f t="shared" si="2"/>
        <v>0.62722222222222224</v>
      </c>
      <c r="H13" s="14">
        <f t="shared" si="3"/>
        <v>0.87231476086835991</v>
      </c>
    </row>
    <row r="14" spans="2:12" x14ac:dyDescent="0.25">
      <c r="B14" s="12" t="s">
        <v>26</v>
      </c>
      <c r="C14" s="12" t="s">
        <v>25</v>
      </c>
      <c r="D14" s="12">
        <f t="shared" si="0"/>
        <v>2.0883333333333334</v>
      </c>
      <c r="E14" s="34">
        <f t="shared" si="1"/>
        <v>2.0507271241830067</v>
      </c>
      <c r="F14" s="34">
        <f t="shared" si="2"/>
        <v>1.5142610800505538</v>
      </c>
      <c r="G14" s="34">
        <f t="shared" si="2"/>
        <v>1.4640740740740741</v>
      </c>
      <c r="H14" s="14">
        <f t="shared" si="3"/>
        <v>1.7793489029102421</v>
      </c>
    </row>
    <row r="15" spans="2:12" x14ac:dyDescent="0.25">
      <c r="B15" s="12" t="s">
        <v>28</v>
      </c>
      <c r="C15" s="12" t="s">
        <v>27</v>
      </c>
      <c r="D15" s="12">
        <f t="shared" si="0"/>
        <v>4.9783333333333326</v>
      </c>
      <c r="E15" s="34">
        <f t="shared" si="1"/>
        <v>3.1119553376906315</v>
      </c>
      <c r="F15" s="34">
        <f t="shared" si="2"/>
        <v>5.2874493927125501</v>
      </c>
      <c r="G15" s="34">
        <f t="shared" si="2"/>
        <v>4.009074074074074</v>
      </c>
      <c r="H15" s="14">
        <f t="shared" si="3"/>
        <v>4.3467030344526476</v>
      </c>
    </row>
    <row r="16" spans="2:12" x14ac:dyDescent="0.25">
      <c r="B16" s="12" t="s">
        <v>30</v>
      </c>
      <c r="C16" s="12" t="s">
        <v>48</v>
      </c>
      <c r="D16" s="12">
        <f t="shared" si="0"/>
        <v>4.543333333333333</v>
      </c>
      <c r="E16" s="34">
        <f t="shared" si="1"/>
        <v>2.2194852941176468</v>
      </c>
      <c r="F16" s="34">
        <f t="shared" si="2"/>
        <v>7.0112246428035903</v>
      </c>
      <c r="G16" s="34">
        <f t="shared" si="2"/>
        <v>9.8033333333333346</v>
      </c>
      <c r="H16" s="14">
        <f t="shared" si="3"/>
        <v>5.8943441508969761</v>
      </c>
    </row>
    <row r="17" spans="2:8" x14ac:dyDescent="0.25">
      <c r="B17" s="12" t="s">
        <v>32</v>
      </c>
      <c r="C17" s="12" t="s">
        <v>49</v>
      </c>
      <c r="D17" s="12">
        <f t="shared" si="0"/>
        <v>9.7916666666666661</v>
      </c>
      <c r="E17" s="34">
        <f t="shared" si="1"/>
        <v>5.4461601307189538</v>
      </c>
      <c r="F17" s="34">
        <f t="shared" si="2"/>
        <v>3.8021817363922632</v>
      </c>
      <c r="G17" s="34">
        <f t="shared" si="2"/>
        <v>2.7974074074074076</v>
      </c>
      <c r="H17" s="14">
        <f t="shared" si="3"/>
        <v>5.4593539852963229</v>
      </c>
    </row>
    <row r="18" spans="2:8" x14ac:dyDescent="0.25">
      <c r="B18" s="12" t="s">
        <v>34</v>
      </c>
      <c r="C18" s="12" t="s">
        <v>50</v>
      </c>
      <c r="D18" s="12">
        <f t="shared" si="0"/>
        <v>0.61166666666666669</v>
      </c>
      <c r="E18" s="34">
        <f t="shared" si="1"/>
        <v>0.13502178649237473</v>
      </c>
      <c r="F18" s="34">
        <f t="shared" si="2"/>
        <v>0.19444444444444445</v>
      </c>
      <c r="G18" s="34">
        <f t="shared" si="2"/>
        <v>7.9629629629629634E-2</v>
      </c>
      <c r="H18" s="14">
        <f t="shared" si="3"/>
        <v>0.25519063180827889</v>
      </c>
    </row>
    <row r="19" spans="2:8" x14ac:dyDescent="0.25">
      <c r="B19" s="12" t="s">
        <v>36</v>
      </c>
      <c r="C19" s="12" t="s">
        <v>51</v>
      </c>
      <c r="D19" s="12">
        <f t="shared" si="0"/>
        <v>0</v>
      </c>
      <c r="E19" s="34">
        <f t="shared" si="1"/>
        <v>0</v>
      </c>
      <c r="F19" s="34">
        <f t="shared" si="2"/>
        <v>0</v>
      </c>
      <c r="G19" s="34">
        <f t="shared" si="2"/>
        <v>0</v>
      </c>
      <c r="H19" s="14">
        <f t="shared" si="3"/>
        <v>0</v>
      </c>
    </row>
    <row r="20" spans="2:8" x14ac:dyDescent="0.25">
      <c r="B20" s="12" t="s">
        <v>38</v>
      </c>
      <c r="C20" s="12" t="s">
        <v>52</v>
      </c>
      <c r="D20" s="12">
        <f t="shared" si="0"/>
        <v>6.5000000000000002E-2</v>
      </c>
      <c r="E20" s="34">
        <f t="shared" si="1"/>
        <v>0</v>
      </c>
      <c r="F20" s="34">
        <f t="shared" si="2"/>
        <v>7.9670329670329679E-2</v>
      </c>
      <c r="G20" s="34">
        <f t="shared" si="2"/>
        <v>5.5E-2</v>
      </c>
      <c r="H20" s="14">
        <f t="shared" si="3"/>
        <v>4.9917582417582415E-2</v>
      </c>
    </row>
    <row r="21" spans="2:8" x14ac:dyDescent="0.25">
      <c r="B21" s="12" t="s">
        <v>53</v>
      </c>
      <c r="C21" s="12" t="s">
        <v>54</v>
      </c>
      <c r="D21" s="12">
        <f>(D44+D66+D88+D110+D132+D154)/6</f>
        <v>11.583333333333334</v>
      </c>
      <c r="E21" s="34">
        <f>(E44+E66+E88+E110+E132+E154)/6</f>
        <v>15.829496187363835</v>
      </c>
      <c r="F21" s="34">
        <f>(F44+F66+F88+F110+F132+F154)/6</f>
        <v>7.7313743761112184</v>
      </c>
      <c r="G21" s="34">
        <f t="shared" ref="G21:G22" si="4">(G44+G66+G88+G110+G132+G154)/6</f>
        <v>7.633703703703703</v>
      </c>
      <c r="H21" s="14">
        <f t="shared" si="3"/>
        <v>10.694476900128022</v>
      </c>
    </row>
    <row r="22" spans="2:8" x14ac:dyDescent="0.25">
      <c r="B22" s="12" t="s">
        <v>55</v>
      </c>
      <c r="C22" s="12" t="s">
        <v>56</v>
      </c>
      <c r="D22" s="12">
        <f t="shared" si="0"/>
        <v>100.00666666666666</v>
      </c>
      <c r="E22" s="34">
        <f>(E45+E67+E89+E111+E133+E155)/6</f>
        <v>100</v>
      </c>
      <c r="F22" s="34">
        <f>(F45+F67+F89+F111+F133+F155)/6</f>
        <v>100</v>
      </c>
      <c r="G22" s="34">
        <f t="shared" si="4"/>
        <v>100.00833333333334</v>
      </c>
      <c r="H22" s="14">
        <f>(D22+E22+F22+G22)/4</f>
        <v>100.00375</v>
      </c>
    </row>
    <row r="25" spans="2:8" x14ac:dyDescent="0.25">
      <c r="B25" s="8"/>
      <c r="C25" s="9" t="s">
        <v>78</v>
      </c>
      <c r="D25" s="9" t="s">
        <v>66</v>
      </c>
      <c r="E25" s="9" t="s">
        <v>67</v>
      </c>
      <c r="F25" s="9" t="s">
        <v>59</v>
      </c>
      <c r="G25" s="9" t="s">
        <v>69</v>
      </c>
      <c r="H25" s="9" t="s">
        <v>70</v>
      </c>
    </row>
    <row r="26" spans="2:8" x14ac:dyDescent="0.25">
      <c r="B26" s="4" t="s">
        <v>58</v>
      </c>
      <c r="C26" s="4" t="s">
        <v>42</v>
      </c>
      <c r="D26" s="74" t="s">
        <v>43</v>
      </c>
      <c r="E26" s="74"/>
      <c r="F26" s="74"/>
      <c r="G26" s="74"/>
      <c r="H26" s="74"/>
    </row>
    <row r="27" spans="2:8" x14ac:dyDescent="0.25">
      <c r="B27" s="3" t="s">
        <v>6</v>
      </c>
      <c r="C27" s="3" t="s">
        <v>7</v>
      </c>
      <c r="D27" s="3">
        <v>7.6</v>
      </c>
      <c r="E27" s="3">
        <v>8.4</v>
      </c>
      <c r="F27" s="33">
        <v>14.423076923076922</v>
      </c>
      <c r="G27" s="3">
        <v>8.6</v>
      </c>
      <c r="H27" s="5">
        <f>(D27+E27+F27+G27)/4</f>
        <v>9.7557692307692303</v>
      </c>
    </row>
    <row r="28" spans="2:8" x14ac:dyDescent="0.25">
      <c r="B28" s="3" t="s">
        <v>8</v>
      </c>
      <c r="C28" s="3" t="s">
        <v>9</v>
      </c>
      <c r="D28" s="3">
        <v>1</v>
      </c>
      <c r="E28" s="3">
        <v>3.4000000000000004</v>
      </c>
      <c r="F28" s="33">
        <v>12.307692307692307</v>
      </c>
      <c r="G28" s="3">
        <v>0.4</v>
      </c>
      <c r="H28" s="5">
        <f t="shared" ref="H28:H44" si="5">(D28+E28+F28+G28)/4</f>
        <v>4.2769230769230759</v>
      </c>
    </row>
    <row r="29" spans="2:8" x14ac:dyDescent="0.25">
      <c r="B29" s="3" t="s">
        <v>10</v>
      </c>
      <c r="C29" s="3" t="s">
        <v>11</v>
      </c>
      <c r="D29" s="3">
        <v>0.6</v>
      </c>
      <c r="E29" s="3">
        <v>0.8</v>
      </c>
      <c r="F29" s="33">
        <v>0.57692307692307698</v>
      </c>
      <c r="G29" s="3">
        <v>0.2</v>
      </c>
      <c r="H29" s="5">
        <f t="shared" si="5"/>
        <v>0.5442307692307693</v>
      </c>
    </row>
    <row r="30" spans="2:8" x14ac:dyDescent="0.25">
      <c r="B30" s="3" t="s">
        <v>12</v>
      </c>
      <c r="C30" s="3" t="s">
        <v>44</v>
      </c>
      <c r="D30" s="3">
        <v>1.4</v>
      </c>
      <c r="E30" s="3">
        <v>11.799999999999999</v>
      </c>
      <c r="F30" s="33">
        <v>9.0384615384615383</v>
      </c>
      <c r="G30" s="3">
        <v>8.4</v>
      </c>
      <c r="H30" s="5">
        <f t="shared" si="5"/>
        <v>7.6596153846153836</v>
      </c>
    </row>
    <row r="31" spans="2:8" x14ac:dyDescent="0.25">
      <c r="B31" s="3" t="s">
        <v>14</v>
      </c>
      <c r="C31" s="3" t="s">
        <v>45</v>
      </c>
      <c r="D31" s="3">
        <v>4</v>
      </c>
      <c r="E31" s="3">
        <v>4.3999999999999995</v>
      </c>
      <c r="F31" s="33">
        <v>0.38461538461538458</v>
      </c>
      <c r="G31" s="3">
        <v>0.8</v>
      </c>
      <c r="H31" s="5">
        <f t="shared" si="5"/>
        <v>2.3961538461538461</v>
      </c>
    </row>
    <row r="32" spans="2:8" x14ac:dyDescent="0.25">
      <c r="B32" s="3" t="s">
        <v>16</v>
      </c>
      <c r="C32" s="3" t="s">
        <v>17</v>
      </c>
      <c r="D32" s="3">
        <v>37</v>
      </c>
      <c r="E32" s="3">
        <v>33.800000000000004</v>
      </c>
      <c r="F32" s="33">
        <v>25.384615384615383</v>
      </c>
      <c r="G32" s="3">
        <v>34.4</v>
      </c>
      <c r="H32" s="5">
        <f t="shared" si="5"/>
        <v>32.646153846153851</v>
      </c>
    </row>
    <row r="33" spans="2:9" x14ac:dyDescent="0.25">
      <c r="B33" s="6" t="s">
        <v>18</v>
      </c>
      <c r="C33" s="6" t="s">
        <v>46</v>
      </c>
      <c r="D33" s="6">
        <f>SUM(D27:D32)</f>
        <v>51.6</v>
      </c>
      <c r="E33" s="6">
        <f t="shared" ref="E33:H33" si="6">SUM(E27:E32)</f>
        <v>62.6</v>
      </c>
      <c r="F33" s="6">
        <f t="shared" si="6"/>
        <v>62.115384615384613</v>
      </c>
      <c r="G33" s="6">
        <f t="shared" si="6"/>
        <v>52.8</v>
      </c>
      <c r="H33" s="6">
        <f t="shared" si="6"/>
        <v>57.27884615384616</v>
      </c>
    </row>
    <row r="34" spans="2:9" x14ac:dyDescent="0.25">
      <c r="B34" s="3" t="s">
        <v>20</v>
      </c>
      <c r="C34" s="3" t="s">
        <v>21</v>
      </c>
      <c r="D34" s="3">
        <v>24.2</v>
      </c>
      <c r="E34" s="3">
        <v>15.8</v>
      </c>
      <c r="F34" s="33">
        <v>21.346153846153847</v>
      </c>
      <c r="G34" s="3">
        <v>18.8</v>
      </c>
      <c r="H34" s="5">
        <f t="shared" si="5"/>
        <v>20.036538461538463</v>
      </c>
    </row>
    <row r="35" spans="2:9" x14ac:dyDescent="0.25">
      <c r="B35" s="3" t="s">
        <v>22</v>
      </c>
      <c r="C35" s="3" t="s">
        <v>47</v>
      </c>
      <c r="D35" s="3">
        <v>1</v>
      </c>
      <c r="E35" s="3">
        <v>0.4</v>
      </c>
      <c r="F35" s="33">
        <v>0.38461538461538458</v>
      </c>
      <c r="G35" s="3">
        <v>0.2</v>
      </c>
      <c r="H35" s="5">
        <f t="shared" si="5"/>
        <v>0.49615384615384611</v>
      </c>
    </row>
    <row r="36" spans="2:9" x14ac:dyDescent="0.25">
      <c r="B36" s="3" t="s">
        <v>24</v>
      </c>
      <c r="C36" s="3" t="s">
        <v>23</v>
      </c>
      <c r="D36" s="3">
        <v>0.8</v>
      </c>
      <c r="E36" s="3">
        <v>0.6</v>
      </c>
      <c r="F36" s="33">
        <v>0.96153846153846156</v>
      </c>
      <c r="G36" s="3">
        <v>0.4</v>
      </c>
      <c r="H36" s="5">
        <f t="shared" si="5"/>
        <v>0.69038461538461537</v>
      </c>
    </row>
    <row r="37" spans="2:9" x14ac:dyDescent="0.25">
      <c r="B37" s="3" t="s">
        <v>26</v>
      </c>
      <c r="C37" s="3" t="s">
        <v>25</v>
      </c>
      <c r="D37" s="3">
        <v>1</v>
      </c>
      <c r="E37" s="3">
        <v>2.1999999999999997</v>
      </c>
      <c r="F37" s="33">
        <v>1.9230769230769231</v>
      </c>
      <c r="G37" s="3">
        <v>1.4</v>
      </c>
      <c r="H37" s="5">
        <f t="shared" si="5"/>
        <v>1.6307692307692307</v>
      </c>
    </row>
    <row r="38" spans="2:9" x14ac:dyDescent="0.25">
      <c r="B38" s="3" t="s">
        <v>28</v>
      </c>
      <c r="C38" s="3" t="s">
        <v>27</v>
      </c>
      <c r="D38" s="3">
        <v>3.8</v>
      </c>
      <c r="E38" s="3">
        <v>4.8</v>
      </c>
      <c r="F38" s="33">
        <v>3.4615384615384612</v>
      </c>
      <c r="G38" s="3">
        <v>5</v>
      </c>
      <c r="H38" s="5">
        <f t="shared" si="5"/>
        <v>4.2653846153846153</v>
      </c>
    </row>
    <row r="39" spans="2:9" x14ac:dyDescent="0.25">
      <c r="B39" s="3" t="s">
        <v>30</v>
      </c>
      <c r="C39" s="3" t="s">
        <v>48</v>
      </c>
      <c r="D39" s="3">
        <v>1.8</v>
      </c>
      <c r="E39" s="3">
        <v>3.5999999999999996</v>
      </c>
      <c r="F39" s="33">
        <v>4.6153846153846159</v>
      </c>
      <c r="G39" s="3">
        <v>7.2</v>
      </c>
      <c r="H39" s="5">
        <f t="shared" si="5"/>
        <v>4.3038461538461537</v>
      </c>
      <c r="I39" s="42" t="s">
        <v>149</v>
      </c>
    </row>
    <row r="40" spans="2:9" x14ac:dyDescent="0.25">
      <c r="B40" s="3" t="s">
        <v>32</v>
      </c>
      <c r="C40" s="3" t="s">
        <v>49</v>
      </c>
      <c r="D40" s="3">
        <v>10.6</v>
      </c>
      <c r="E40" s="3">
        <v>4.3999999999999995</v>
      </c>
      <c r="F40" s="33">
        <v>0.76923076923076916</v>
      </c>
      <c r="G40" s="3">
        <v>5</v>
      </c>
      <c r="H40" s="5">
        <f t="shared" si="5"/>
        <v>5.1923076923076925</v>
      </c>
    </row>
    <row r="41" spans="2:9" x14ac:dyDescent="0.25">
      <c r="B41" s="3" t="s">
        <v>34</v>
      </c>
      <c r="C41" s="3" t="s">
        <v>50</v>
      </c>
      <c r="D41" s="3">
        <v>0.4</v>
      </c>
      <c r="E41" s="3">
        <v>0</v>
      </c>
      <c r="F41" s="33">
        <v>0</v>
      </c>
      <c r="G41" s="3">
        <v>0.2</v>
      </c>
      <c r="H41" s="5">
        <f t="shared" si="5"/>
        <v>0.15000000000000002</v>
      </c>
    </row>
    <row r="42" spans="2:9" x14ac:dyDescent="0.25">
      <c r="B42" s="3" t="s">
        <v>36</v>
      </c>
      <c r="C42" s="3" t="s">
        <v>51</v>
      </c>
      <c r="D42" s="3">
        <v>0</v>
      </c>
      <c r="E42" s="3">
        <v>0</v>
      </c>
      <c r="F42" s="33">
        <v>0</v>
      </c>
      <c r="G42" s="3">
        <v>0</v>
      </c>
      <c r="H42" s="5">
        <f t="shared" si="5"/>
        <v>0</v>
      </c>
    </row>
    <row r="43" spans="2:9" x14ac:dyDescent="0.25">
      <c r="B43" s="3" t="s">
        <v>38</v>
      </c>
      <c r="C43" s="3" t="s">
        <v>52</v>
      </c>
      <c r="D43" s="3">
        <v>0.2</v>
      </c>
      <c r="E43" s="3">
        <v>0</v>
      </c>
      <c r="F43" s="33">
        <v>0.19230769230769229</v>
      </c>
      <c r="G43" s="3">
        <v>0</v>
      </c>
      <c r="H43" s="5">
        <f t="shared" si="5"/>
        <v>9.8076923076923075E-2</v>
      </c>
    </row>
    <row r="44" spans="2:9" x14ac:dyDescent="0.25">
      <c r="B44" s="3" t="s">
        <v>53</v>
      </c>
      <c r="C44" s="3" t="s">
        <v>54</v>
      </c>
      <c r="D44" s="3">
        <v>4.5999999999999996</v>
      </c>
      <c r="E44" s="3">
        <v>5.6000000000000005</v>
      </c>
      <c r="F44" s="33">
        <v>4.2307692307692299</v>
      </c>
      <c r="G44" s="3">
        <v>9</v>
      </c>
      <c r="H44" s="5">
        <f t="shared" si="5"/>
        <v>5.8576923076923073</v>
      </c>
    </row>
    <row r="45" spans="2:9" x14ac:dyDescent="0.25">
      <c r="B45" s="3" t="s">
        <v>55</v>
      </c>
      <c r="C45" s="3" t="s">
        <v>56</v>
      </c>
      <c r="D45" s="3">
        <f>SUM(D33:D44)</f>
        <v>99.999999999999986</v>
      </c>
      <c r="E45" s="3">
        <f t="shared" ref="E45:H45" si="7">SUM(E33:E44)</f>
        <v>100</v>
      </c>
      <c r="F45" s="3">
        <f t="shared" si="7"/>
        <v>100</v>
      </c>
      <c r="G45" s="3">
        <f t="shared" si="7"/>
        <v>100.00000000000001</v>
      </c>
      <c r="H45" s="3">
        <f t="shared" si="7"/>
        <v>100.00000000000001</v>
      </c>
    </row>
    <row r="47" spans="2:9" x14ac:dyDescent="0.25">
      <c r="B47" s="8"/>
      <c r="C47" s="9" t="s">
        <v>79</v>
      </c>
      <c r="D47" s="9" t="s">
        <v>66</v>
      </c>
      <c r="E47" s="9" t="s">
        <v>67</v>
      </c>
      <c r="F47" s="9" t="s">
        <v>59</v>
      </c>
      <c r="G47" s="9" t="s">
        <v>69</v>
      </c>
      <c r="H47" s="9" t="s">
        <v>70</v>
      </c>
    </row>
    <row r="48" spans="2:9" x14ac:dyDescent="0.25">
      <c r="B48" s="4" t="s">
        <v>58</v>
      </c>
      <c r="C48" s="4" t="s">
        <v>42</v>
      </c>
      <c r="D48" s="74" t="s">
        <v>43</v>
      </c>
      <c r="E48" s="74"/>
      <c r="F48" s="74"/>
      <c r="G48" s="74"/>
      <c r="H48" s="74"/>
    </row>
    <row r="49" spans="2:8" x14ac:dyDescent="0.25">
      <c r="B49" s="3" t="s">
        <v>6</v>
      </c>
      <c r="C49" s="3" t="s">
        <v>7</v>
      </c>
      <c r="D49" s="3">
        <v>9.7100000000000009</v>
      </c>
      <c r="E49" s="33">
        <v>7.5</v>
      </c>
      <c r="F49" s="33">
        <v>5.7142857142857144</v>
      </c>
      <c r="G49" s="3">
        <v>12.67</v>
      </c>
      <c r="H49" s="5">
        <f>(D49+E49+F49+G49)/4</f>
        <v>8.8985714285714295</v>
      </c>
    </row>
    <row r="50" spans="2:8" x14ac:dyDescent="0.25">
      <c r="B50" s="3" t="s">
        <v>8</v>
      </c>
      <c r="C50" s="3" t="s">
        <v>9</v>
      </c>
      <c r="D50" s="3">
        <v>3.53</v>
      </c>
      <c r="E50" s="33">
        <v>5.6249999999999991</v>
      </c>
      <c r="F50" s="33">
        <v>2.8571428571428572</v>
      </c>
      <c r="G50" s="3">
        <v>0.67</v>
      </c>
      <c r="H50" s="5">
        <f t="shared" ref="H50:H66" si="8">(D50+E50+F50+G50)/4</f>
        <v>3.1705357142857142</v>
      </c>
    </row>
    <row r="51" spans="2:8" x14ac:dyDescent="0.25">
      <c r="B51" s="3" t="s">
        <v>10</v>
      </c>
      <c r="C51" s="3" t="s">
        <v>11</v>
      </c>
      <c r="D51" s="3">
        <v>1.18</v>
      </c>
      <c r="E51" s="33">
        <v>2.1875</v>
      </c>
      <c r="F51" s="33">
        <v>0</v>
      </c>
      <c r="G51" s="3">
        <v>1</v>
      </c>
      <c r="H51" s="5">
        <f t="shared" si="8"/>
        <v>1.0918749999999999</v>
      </c>
    </row>
    <row r="52" spans="2:8" x14ac:dyDescent="0.25">
      <c r="B52" s="3" t="s">
        <v>12</v>
      </c>
      <c r="C52" s="3" t="s">
        <v>44</v>
      </c>
      <c r="D52" s="3">
        <v>2.06</v>
      </c>
      <c r="E52" s="33">
        <v>16.249999999999996</v>
      </c>
      <c r="F52" s="33">
        <v>4.5714285714285721</v>
      </c>
      <c r="G52" s="3">
        <v>7.67</v>
      </c>
      <c r="H52" s="5">
        <f t="shared" si="8"/>
        <v>7.6378571428571416</v>
      </c>
    </row>
    <row r="53" spans="2:8" x14ac:dyDescent="0.25">
      <c r="B53" s="3" t="s">
        <v>14</v>
      </c>
      <c r="C53" s="3" t="s">
        <v>45</v>
      </c>
      <c r="D53" s="3">
        <v>2.06</v>
      </c>
      <c r="E53" s="33">
        <v>5.3125000000000009</v>
      </c>
      <c r="F53" s="33">
        <v>5.1428571428571423</v>
      </c>
      <c r="G53" s="3">
        <v>2</v>
      </c>
      <c r="H53" s="5">
        <f t="shared" si="8"/>
        <v>3.6288392857142857</v>
      </c>
    </row>
    <row r="54" spans="2:8" x14ac:dyDescent="0.25">
      <c r="B54" s="3" t="s">
        <v>16</v>
      </c>
      <c r="C54" s="3" t="s">
        <v>17</v>
      </c>
      <c r="D54" s="3">
        <v>35.29</v>
      </c>
      <c r="E54" s="33">
        <v>18.75</v>
      </c>
      <c r="F54" s="33">
        <v>33.142857142857146</v>
      </c>
      <c r="G54" s="3">
        <v>28</v>
      </c>
      <c r="H54" s="5">
        <f t="shared" si="8"/>
        <v>28.795714285714286</v>
      </c>
    </row>
    <row r="55" spans="2:8" x14ac:dyDescent="0.25">
      <c r="B55" s="6" t="s">
        <v>18</v>
      </c>
      <c r="C55" s="6" t="s">
        <v>46</v>
      </c>
      <c r="D55" s="6">
        <f>SUM(D49:D54)</f>
        <v>53.83</v>
      </c>
      <c r="E55" s="6">
        <f t="shared" ref="E55:H55" si="9">SUM(E49:E54)</f>
        <v>55.625</v>
      </c>
      <c r="F55" s="6">
        <f t="shared" si="9"/>
        <v>51.428571428571431</v>
      </c>
      <c r="G55" s="6">
        <f t="shared" si="9"/>
        <v>52.01</v>
      </c>
      <c r="H55" s="6">
        <f t="shared" si="9"/>
        <v>53.223392857142855</v>
      </c>
    </row>
    <row r="56" spans="2:8" x14ac:dyDescent="0.25">
      <c r="B56" s="3" t="s">
        <v>20</v>
      </c>
      <c r="C56" s="3" t="s">
        <v>21</v>
      </c>
      <c r="D56" s="3">
        <v>13.24</v>
      </c>
      <c r="E56" s="33">
        <v>24.0625</v>
      </c>
      <c r="F56" s="33">
        <v>17.142857142857142</v>
      </c>
      <c r="G56" s="3">
        <v>19.670000000000002</v>
      </c>
      <c r="H56" s="5">
        <f t="shared" si="8"/>
        <v>18.528839285714287</v>
      </c>
    </row>
    <row r="57" spans="2:8" x14ac:dyDescent="0.25">
      <c r="B57" s="3" t="s">
        <v>22</v>
      </c>
      <c r="C57" s="3" t="s">
        <v>47</v>
      </c>
      <c r="D57" s="3">
        <v>0.59</v>
      </c>
      <c r="E57" s="33">
        <v>0.3125</v>
      </c>
      <c r="F57" s="33">
        <v>1.4285714285714286</v>
      </c>
      <c r="G57" s="3">
        <v>0.67</v>
      </c>
      <c r="H57" s="5">
        <f t="shared" si="8"/>
        <v>0.75026785714285715</v>
      </c>
    </row>
    <row r="58" spans="2:8" x14ac:dyDescent="0.25">
      <c r="B58" s="3" t="s">
        <v>24</v>
      </c>
      <c r="C58" s="3" t="s">
        <v>23</v>
      </c>
      <c r="D58" s="3">
        <v>1.76</v>
      </c>
      <c r="E58" s="33">
        <v>0.9375</v>
      </c>
      <c r="F58" s="33">
        <v>1.4285714285714286</v>
      </c>
      <c r="G58" s="3">
        <v>0.33</v>
      </c>
      <c r="H58" s="5">
        <f t="shared" si="8"/>
        <v>1.1140178571428572</v>
      </c>
    </row>
    <row r="59" spans="2:8" x14ac:dyDescent="0.25">
      <c r="B59" s="3" t="s">
        <v>26</v>
      </c>
      <c r="C59" s="3" t="s">
        <v>25</v>
      </c>
      <c r="D59" s="3">
        <v>3.53</v>
      </c>
      <c r="E59" s="33">
        <v>0.9375</v>
      </c>
      <c r="F59" s="33">
        <v>1.7142857142857144</v>
      </c>
      <c r="G59" s="3">
        <v>1.33</v>
      </c>
      <c r="H59" s="5">
        <f t="shared" si="8"/>
        <v>1.8779464285714285</v>
      </c>
    </row>
    <row r="60" spans="2:8" x14ac:dyDescent="0.25">
      <c r="B60" s="3" t="s">
        <v>28</v>
      </c>
      <c r="C60" s="3" t="s">
        <v>27</v>
      </c>
      <c r="D60" s="3">
        <v>0.88</v>
      </c>
      <c r="E60" s="33">
        <v>1.875</v>
      </c>
      <c r="F60" s="33">
        <v>4.2857142857142856</v>
      </c>
      <c r="G60" s="3">
        <v>2.33</v>
      </c>
      <c r="H60" s="5">
        <f t="shared" si="8"/>
        <v>2.3426785714285714</v>
      </c>
    </row>
    <row r="61" spans="2:8" x14ac:dyDescent="0.25">
      <c r="B61" s="3" t="s">
        <v>30</v>
      </c>
      <c r="C61" s="3" t="s">
        <v>48</v>
      </c>
      <c r="D61" s="3">
        <v>0.88</v>
      </c>
      <c r="E61" s="33">
        <v>2.1875</v>
      </c>
      <c r="F61" s="33">
        <v>5.7142857142857144</v>
      </c>
      <c r="G61" s="3">
        <v>9.67</v>
      </c>
      <c r="H61" s="5">
        <f t="shared" si="8"/>
        <v>4.6129464285714281</v>
      </c>
    </row>
    <row r="62" spans="2:8" x14ac:dyDescent="0.25">
      <c r="B62" s="3" t="s">
        <v>32</v>
      </c>
      <c r="C62" s="3" t="s">
        <v>49</v>
      </c>
      <c r="D62" s="3">
        <v>11.76</v>
      </c>
      <c r="E62" s="33">
        <v>4.375</v>
      </c>
      <c r="F62" s="33">
        <v>10.000000000000002</v>
      </c>
      <c r="G62" s="3">
        <v>4.67</v>
      </c>
      <c r="H62" s="5">
        <f t="shared" si="8"/>
        <v>7.7012499999999999</v>
      </c>
    </row>
    <row r="63" spans="2:8" x14ac:dyDescent="0.25">
      <c r="B63" s="3" t="s">
        <v>34</v>
      </c>
      <c r="C63" s="3" t="s">
        <v>50</v>
      </c>
      <c r="D63" s="3">
        <v>1.47</v>
      </c>
      <c r="E63" s="33">
        <v>0</v>
      </c>
      <c r="F63" s="33">
        <v>0</v>
      </c>
      <c r="G63" s="3">
        <v>0</v>
      </c>
      <c r="H63" s="5">
        <f t="shared" si="8"/>
        <v>0.36749999999999999</v>
      </c>
    </row>
    <row r="64" spans="2:8" x14ac:dyDescent="0.25">
      <c r="B64" s="3" t="s">
        <v>36</v>
      </c>
      <c r="C64" s="3" t="s">
        <v>51</v>
      </c>
      <c r="D64" s="3">
        <v>0</v>
      </c>
      <c r="E64" s="33">
        <v>0</v>
      </c>
      <c r="F64" s="33">
        <v>0</v>
      </c>
      <c r="G64" s="3">
        <v>0</v>
      </c>
      <c r="H64" s="5">
        <f t="shared" si="8"/>
        <v>0</v>
      </c>
    </row>
    <row r="65" spans="2:8" x14ac:dyDescent="0.25">
      <c r="B65" s="3" t="s">
        <v>38</v>
      </c>
      <c r="C65" s="3" t="s">
        <v>52</v>
      </c>
      <c r="D65" s="3">
        <v>0</v>
      </c>
      <c r="E65" s="33">
        <v>0</v>
      </c>
      <c r="F65" s="33">
        <v>0.28571428571428575</v>
      </c>
      <c r="G65" s="3">
        <v>0</v>
      </c>
      <c r="H65" s="5">
        <f t="shared" si="8"/>
        <v>7.1428571428571438E-2</v>
      </c>
    </row>
    <row r="66" spans="2:8" x14ac:dyDescent="0.25">
      <c r="B66" s="3" t="s">
        <v>53</v>
      </c>
      <c r="C66" s="3" t="s">
        <v>54</v>
      </c>
      <c r="D66" s="3">
        <v>12.06</v>
      </c>
      <c r="E66" s="33">
        <v>9.6875</v>
      </c>
      <c r="F66" s="33">
        <v>6.5714285714285712</v>
      </c>
      <c r="G66" s="3">
        <v>9.33</v>
      </c>
      <c r="H66" s="5">
        <f t="shared" si="8"/>
        <v>9.4122321428571425</v>
      </c>
    </row>
    <row r="67" spans="2:8" x14ac:dyDescent="0.25">
      <c r="B67" s="3" t="s">
        <v>55</v>
      </c>
      <c r="C67" s="3" t="s">
        <v>56</v>
      </c>
      <c r="D67" s="70">
        <f>SUM(D55:D66)</f>
        <v>100</v>
      </c>
      <c r="E67" s="70">
        <f t="shared" ref="E67:H67" si="10">SUM(E55:E66)</f>
        <v>100</v>
      </c>
      <c r="F67" s="70">
        <f t="shared" si="10"/>
        <v>100</v>
      </c>
      <c r="G67" s="70">
        <f t="shared" si="10"/>
        <v>100.01</v>
      </c>
      <c r="H67" s="70">
        <f t="shared" si="10"/>
        <v>100.0025</v>
      </c>
    </row>
    <row r="69" spans="2:8" x14ac:dyDescent="0.25">
      <c r="B69" s="8"/>
      <c r="C69" s="9" t="s">
        <v>80</v>
      </c>
      <c r="D69" s="9" t="s">
        <v>66</v>
      </c>
      <c r="E69" s="9" t="s">
        <v>67</v>
      </c>
      <c r="F69" s="9" t="s">
        <v>59</v>
      </c>
      <c r="G69" s="9" t="s">
        <v>69</v>
      </c>
      <c r="H69" s="9" t="s">
        <v>70</v>
      </c>
    </row>
    <row r="70" spans="2:8" x14ac:dyDescent="0.25">
      <c r="B70" s="4" t="s">
        <v>58</v>
      </c>
      <c r="C70" s="4" t="s">
        <v>42</v>
      </c>
      <c r="D70" s="74" t="s">
        <v>43</v>
      </c>
      <c r="E70" s="74"/>
      <c r="F70" s="74"/>
      <c r="G70" s="74"/>
      <c r="H70" s="74"/>
    </row>
    <row r="71" spans="2:8" x14ac:dyDescent="0.25">
      <c r="B71" s="23" t="s">
        <v>6</v>
      </c>
      <c r="C71" s="23" t="s">
        <v>7</v>
      </c>
      <c r="D71" s="23">
        <v>8.61</v>
      </c>
      <c r="E71" s="48">
        <v>8</v>
      </c>
      <c r="F71" s="27">
        <v>6.0000000000000009</v>
      </c>
      <c r="G71" s="23">
        <v>8</v>
      </c>
      <c r="H71" s="24">
        <f>(D71+E71+F71+G71)/4</f>
        <v>7.6524999999999999</v>
      </c>
    </row>
    <row r="72" spans="2:8" x14ac:dyDescent="0.25">
      <c r="B72" s="23" t="s">
        <v>8</v>
      </c>
      <c r="C72" s="23" t="s">
        <v>9</v>
      </c>
      <c r="D72" s="23">
        <v>0.83</v>
      </c>
      <c r="E72" s="48">
        <v>5</v>
      </c>
      <c r="F72" s="27">
        <v>3.1428571428571432</v>
      </c>
      <c r="G72" s="23">
        <v>0</v>
      </c>
      <c r="H72" s="24">
        <f t="shared" ref="H72:H88" si="11">(D72+E72+F72+G72)/4</f>
        <v>2.243214285714286</v>
      </c>
    </row>
    <row r="73" spans="2:8" x14ac:dyDescent="0.25">
      <c r="B73" s="23" t="s">
        <v>10</v>
      </c>
      <c r="C73" s="23" t="s">
        <v>11</v>
      </c>
      <c r="D73" s="23">
        <v>0.28000000000000003</v>
      </c>
      <c r="E73" s="48">
        <v>1.3333333333333335</v>
      </c>
      <c r="F73" s="27">
        <v>0</v>
      </c>
      <c r="G73" s="23">
        <v>0.67</v>
      </c>
      <c r="H73" s="24">
        <f t="shared" si="11"/>
        <v>0.57083333333333341</v>
      </c>
    </row>
    <row r="74" spans="2:8" x14ac:dyDescent="0.25">
      <c r="B74" s="23" t="s">
        <v>12</v>
      </c>
      <c r="C74" s="23" t="s">
        <v>44</v>
      </c>
      <c r="D74" s="23">
        <v>0.83</v>
      </c>
      <c r="E74" s="48">
        <v>0.66666666666666674</v>
      </c>
      <c r="F74" s="27">
        <v>2.5714285714285712</v>
      </c>
      <c r="G74" s="23">
        <v>11.67</v>
      </c>
      <c r="H74" s="24">
        <f t="shared" si="11"/>
        <v>3.9345238095238093</v>
      </c>
    </row>
    <row r="75" spans="2:8" x14ac:dyDescent="0.25">
      <c r="B75" s="23" t="s">
        <v>14</v>
      </c>
      <c r="C75" s="23" t="s">
        <v>45</v>
      </c>
      <c r="D75" s="23">
        <v>5</v>
      </c>
      <c r="E75" s="48">
        <v>8.3333333333333339</v>
      </c>
      <c r="F75" s="27">
        <v>6.2857142857142865</v>
      </c>
      <c r="G75" s="23">
        <v>8</v>
      </c>
      <c r="H75" s="24">
        <f t="shared" si="11"/>
        <v>6.9047619047619051</v>
      </c>
    </row>
    <row r="76" spans="2:8" x14ac:dyDescent="0.25">
      <c r="B76" s="23" t="s">
        <v>16</v>
      </c>
      <c r="C76" s="23" t="s">
        <v>17</v>
      </c>
      <c r="D76" s="23">
        <v>33.61</v>
      </c>
      <c r="E76" s="48">
        <v>42.666666666666671</v>
      </c>
      <c r="F76" s="27">
        <v>29.142857142857142</v>
      </c>
      <c r="G76" s="23">
        <v>23.67</v>
      </c>
      <c r="H76" s="24">
        <f t="shared" si="11"/>
        <v>32.272380952380956</v>
      </c>
    </row>
    <row r="77" spans="2:8" x14ac:dyDescent="0.25">
      <c r="B77" s="25" t="s">
        <v>18</v>
      </c>
      <c r="C77" s="25" t="s">
        <v>46</v>
      </c>
      <c r="D77" s="25">
        <f>SUM(D71:D76)</f>
        <v>49.16</v>
      </c>
      <c r="E77" s="25">
        <f t="shared" ref="E77:H77" si="12">SUM(E71:E76)</f>
        <v>66</v>
      </c>
      <c r="F77" s="25">
        <f t="shared" si="12"/>
        <v>47.142857142857139</v>
      </c>
      <c r="G77" s="25">
        <f t="shared" si="12"/>
        <v>52.010000000000005</v>
      </c>
      <c r="H77" s="25">
        <f t="shared" si="12"/>
        <v>53.578214285714289</v>
      </c>
    </row>
    <row r="78" spans="2:8" x14ac:dyDescent="0.25">
      <c r="B78" s="23" t="s">
        <v>20</v>
      </c>
      <c r="C78" s="23" t="s">
        <v>21</v>
      </c>
      <c r="D78" s="23">
        <v>12.5</v>
      </c>
      <c r="E78" s="48">
        <v>12</v>
      </c>
      <c r="F78" s="27">
        <v>23.142857142857146</v>
      </c>
      <c r="G78" s="23">
        <v>14.67</v>
      </c>
      <c r="H78" s="24">
        <f t="shared" si="11"/>
        <v>15.578214285714287</v>
      </c>
    </row>
    <row r="79" spans="2:8" x14ac:dyDescent="0.25">
      <c r="B79" s="23" t="s">
        <v>22</v>
      </c>
      <c r="C79" s="23" t="s">
        <v>47</v>
      </c>
      <c r="D79" s="23">
        <v>1.67</v>
      </c>
      <c r="E79" s="48">
        <v>0.66666666666666674</v>
      </c>
      <c r="F79" s="27">
        <v>1.142857142857143</v>
      </c>
      <c r="G79" s="23">
        <v>0.33</v>
      </c>
      <c r="H79" s="24">
        <f t="shared" si="11"/>
        <v>0.95238095238095255</v>
      </c>
    </row>
    <row r="80" spans="2:8" x14ac:dyDescent="0.25">
      <c r="B80" s="23" t="s">
        <v>24</v>
      </c>
      <c r="C80" s="23" t="s">
        <v>23</v>
      </c>
      <c r="D80" s="23">
        <v>1.1100000000000001</v>
      </c>
      <c r="E80" s="48">
        <v>1.3333333333333335</v>
      </c>
      <c r="F80" s="27">
        <v>0.85714285714285721</v>
      </c>
      <c r="G80" s="23">
        <v>1</v>
      </c>
      <c r="H80" s="24">
        <f t="shared" si="11"/>
        <v>1.0751190476190478</v>
      </c>
    </row>
    <row r="81" spans="2:8" x14ac:dyDescent="0.25">
      <c r="B81" s="23" t="s">
        <v>26</v>
      </c>
      <c r="C81" s="23" t="s">
        <v>25</v>
      </c>
      <c r="D81" s="23">
        <v>2.2200000000000002</v>
      </c>
      <c r="E81" s="48">
        <v>3</v>
      </c>
      <c r="F81" s="27">
        <v>1.7142857142857144</v>
      </c>
      <c r="G81" s="23">
        <v>0</v>
      </c>
      <c r="H81" s="24">
        <f t="shared" si="11"/>
        <v>1.7335714285714288</v>
      </c>
    </row>
    <row r="82" spans="2:8" x14ac:dyDescent="0.25">
      <c r="B82" s="23" t="s">
        <v>28</v>
      </c>
      <c r="C82" s="23" t="s">
        <v>27</v>
      </c>
      <c r="D82" s="23">
        <v>5.56</v>
      </c>
      <c r="E82" s="48">
        <v>4</v>
      </c>
      <c r="F82" s="27">
        <v>7.7142857142857153</v>
      </c>
      <c r="G82" s="23">
        <v>5.33</v>
      </c>
      <c r="H82" s="24">
        <f t="shared" si="11"/>
        <v>5.651071428571429</v>
      </c>
    </row>
    <row r="83" spans="2:8" x14ac:dyDescent="0.25">
      <c r="B83" s="23" t="s">
        <v>30</v>
      </c>
      <c r="C83" s="23" t="s">
        <v>48</v>
      </c>
      <c r="D83" s="23">
        <v>8.06</v>
      </c>
      <c r="E83" s="48">
        <v>0.66666666666666674</v>
      </c>
      <c r="F83" s="27">
        <v>11.714285714285715</v>
      </c>
      <c r="G83" s="23">
        <v>20.67</v>
      </c>
      <c r="H83" s="24">
        <f t="shared" si="11"/>
        <v>10.277738095238096</v>
      </c>
    </row>
    <row r="84" spans="2:8" x14ac:dyDescent="0.25">
      <c r="B84" s="23" t="s">
        <v>32</v>
      </c>
      <c r="C84" s="23" t="s">
        <v>49</v>
      </c>
      <c r="D84" s="23">
        <v>5.28</v>
      </c>
      <c r="E84" s="48">
        <v>7.333333333333333</v>
      </c>
      <c r="F84" s="27">
        <v>2</v>
      </c>
      <c r="G84" s="23">
        <v>2.67</v>
      </c>
      <c r="H84" s="24">
        <f t="shared" si="11"/>
        <v>4.3208333333333329</v>
      </c>
    </row>
    <row r="85" spans="2:8" x14ac:dyDescent="0.25">
      <c r="B85" s="23" t="s">
        <v>34</v>
      </c>
      <c r="C85" s="23" t="s">
        <v>50</v>
      </c>
      <c r="D85" s="23">
        <v>0.28000000000000003</v>
      </c>
      <c r="E85" s="48">
        <v>0.33333333333333337</v>
      </c>
      <c r="F85" s="27">
        <v>0</v>
      </c>
      <c r="G85" s="23">
        <v>0</v>
      </c>
      <c r="H85" s="24">
        <f t="shared" si="11"/>
        <v>0.15333333333333335</v>
      </c>
    </row>
    <row r="86" spans="2:8" x14ac:dyDescent="0.25">
      <c r="B86" s="23" t="s">
        <v>36</v>
      </c>
      <c r="C86" s="23" t="s">
        <v>51</v>
      </c>
      <c r="D86" s="23">
        <v>0</v>
      </c>
      <c r="E86" s="48">
        <v>0</v>
      </c>
      <c r="F86" s="27">
        <v>0</v>
      </c>
      <c r="G86" s="23">
        <v>0</v>
      </c>
      <c r="H86" s="24">
        <f t="shared" si="11"/>
        <v>0</v>
      </c>
    </row>
    <row r="87" spans="2:8" x14ac:dyDescent="0.25">
      <c r="B87" s="23" t="s">
        <v>38</v>
      </c>
      <c r="C87" s="23" t="s">
        <v>52</v>
      </c>
      <c r="D87" s="23">
        <v>0</v>
      </c>
      <c r="E87" s="48">
        <v>0</v>
      </c>
      <c r="F87" s="27">
        <v>0</v>
      </c>
      <c r="G87" s="23">
        <v>0.33</v>
      </c>
      <c r="H87" s="24">
        <f t="shared" si="11"/>
        <v>8.2500000000000004E-2</v>
      </c>
    </row>
    <row r="88" spans="2:8" x14ac:dyDescent="0.25">
      <c r="B88" s="23" t="s">
        <v>53</v>
      </c>
      <c r="C88" s="23" t="s">
        <v>54</v>
      </c>
      <c r="D88" s="23">
        <v>14.17</v>
      </c>
      <c r="E88" s="48">
        <v>4.666666666666667</v>
      </c>
      <c r="F88" s="27">
        <v>4.5714285714285721</v>
      </c>
      <c r="G88" s="23">
        <v>3</v>
      </c>
      <c r="H88" s="24">
        <f t="shared" si="11"/>
        <v>6.6020238095238097</v>
      </c>
    </row>
    <row r="89" spans="2:8" x14ac:dyDescent="0.25">
      <c r="B89" s="23" t="s">
        <v>55</v>
      </c>
      <c r="C89" s="23" t="s">
        <v>56</v>
      </c>
      <c r="D89" s="71">
        <f>SUM(D77:D88)</f>
        <v>100.01</v>
      </c>
      <c r="E89" s="71">
        <f t="shared" ref="E89:H89" si="13">SUM(E77:E88)</f>
        <v>100</v>
      </c>
      <c r="F89" s="71">
        <f t="shared" si="13"/>
        <v>99.999999999999986</v>
      </c>
      <c r="G89" s="71">
        <f t="shared" si="13"/>
        <v>100.01</v>
      </c>
      <c r="H89" s="71">
        <f t="shared" si="13"/>
        <v>100.00500000000001</v>
      </c>
    </row>
    <row r="91" spans="2:8" x14ac:dyDescent="0.25">
      <c r="B91" s="8"/>
      <c r="C91" s="9" t="s">
        <v>81</v>
      </c>
      <c r="D91" s="9" t="s">
        <v>66</v>
      </c>
      <c r="E91" s="9" t="s">
        <v>67</v>
      </c>
      <c r="F91" s="9" t="s">
        <v>59</v>
      </c>
      <c r="G91" s="9" t="s">
        <v>69</v>
      </c>
      <c r="H91" s="9" t="s">
        <v>70</v>
      </c>
    </row>
    <row r="92" spans="2:8" x14ac:dyDescent="0.25">
      <c r="B92" s="4" t="s">
        <v>58</v>
      </c>
      <c r="C92" s="4" t="s">
        <v>42</v>
      </c>
      <c r="D92" s="74" t="s">
        <v>43</v>
      </c>
      <c r="E92" s="74"/>
      <c r="F92" s="74"/>
      <c r="G92" s="74"/>
      <c r="H92" s="74"/>
    </row>
    <row r="93" spans="2:8" x14ac:dyDescent="0.25">
      <c r="B93" s="3" t="s">
        <v>6</v>
      </c>
      <c r="C93" s="3" t="s">
        <v>7</v>
      </c>
      <c r="D93" s="3">
        <v>2</v>
      </c>
      <c r="E93" s="3">
        <v>3.83</v>
      </c>
      <c r="F93" s="5">
        <v>3.4210526315789469</v>
      </c>
      <c r="G93" s="33">
        <v>4.166666666666667</v>
      </c>
      <c r="H93" s="5">
        <f>(D93+E93+F93+G93)/4</f>
        <v>3.3544298245614037</v>
      </c>
    </row>
    <row r="94" spans="2:8" x14ac:dyDescent="0.25">
      <c r="B94" s="3" t="s">
        <v>8</v>
      </c>
      <c r="C94" s="3" t="s">
        <v>9</v>
      </c>
      <c r="D94" s="3">
        <v>0.67</v>
      </c>
      <c r="E94" s="3">
        <v>0</v>
      </c>
      <c r="F94" s="5">
        <v>2.6315789473684208</v>
      </c>
      <c r="G94" s="33">
        <v>0</v>
      </c>
      <c r="H94" s="5">
        <f t="shared" ref="H94:H110" si="14">(D94+E94+F94+G94)/4</f>
        <v>0.82539473684210518</v>
      </c>
    </row>
    <row r="95" spans="2:8" x14ac:dyDescent="0.25">
      <c r="B95" s="3" t="s">
        <v>10</v>
      </c>
      <c r="C95" s="3" t="s">
        <v>11</v>
      </c>
      <c r="D95" s="3">
        <v>1.33</v>
      </c>
      <c r="E95" s="3">
        <v>0.17</v>
      </c>
      <c r="F95" s="5">
        <v>0.78947368421052622</v>
      </c>
      <c r="G95" s="33">
        <v>0.55555555555555558</v>
      </c>
      <c r="H95" s="5">
        <f t="shared" si="14"/>
        <v>0.71125730994152048</v>
      </c>
    </row>
    <row r="96" spans="2:8" x14ac:dyDescent="0.25">
      <c r="B96" s="3" t="s">
        <v>12</v>
      </c>
      <c r="C96" s="3" t="s">
        <v>44</v>
      </c>
      <c r="D96" s="3">
        <v>1</v>
      </c>
      <c r="E96" s="3">
        <v>0</v>
      </c>
      <c r="F96" s="5">
        <v>7.3684210526315788</v>
      </c>
      <c r="G96" s="33">
        <v>10.833333333333334</v>
      </c>
      <c r="H96" s="5">
        <f t="shared" si="14"/>
        <v>4.8004385964912277</v>
      </c>
    </row>
    <row r="97" spans="2:8" x14ac:dyDescent="0.25">
      <c r="B97" s="3" t="s">
        <v>14</v>
      </c>
      <c r="C97" s="3" t="s">
        <v>45</v>
      </c>
      <c r="D97" s="3">
        <v>3.33</v>
      </c>
      <c r="E97" s="3">
        <v>2</v>
      </c>
      <c r="F97" s="5">
        <v>0</v>
      </c>
      <c r="G97" s="33">
        <v>5.8333333333333339</v>
      </c>
      <c r="H97" s="5">
        <f t="shared" si="14"/>
        <v>2.7908333333333335</v>
      </c>
    </row>
    <row r="98" spans="2:8" x14ac:dyDescent="0.25">
      <c r="B98" s="3" t="s">
        <v>16</v>
      </c>
      <c r="C98" s="3" t="s">
        <v>17</v>
      </c>
      <c r="D98" s="3">
        <v>40</v>
      </c>
      <c r="E98" s="3">
        <v>36.81</v>
      </c>
      <c r="F98" s="5">
        <v>31.842105263157897</v>
      </c>
      <c r="G98" s="33">
        <v>28.055555555555554</v>
      </c>
      <c r="H98" s="5">
        <f t="shared" si="14"/>
        <v>34.176915204678359</v>
      </c>
    </row>
    <row r="99" spans="2:8" x14ac:dyDescent="0.25">
      <c r="B99" s="6" t="s">
        <v>18</v>
      </c>
      <c r="C99" s="6" t="s">
        <v>46</v>
      </c>
      <c r="D99" s="6">
        <v>48.33</v>
      </c>
      <c r="E99" s="6">
        <v>42.81</v>
      </c>
      <c r="F99" s="6">
        <v>46.05263157894737</v>
      </c>
      <c r="G99" s="37">
        <v>49.444444444444443</v>
      </c>
      <c r="H99" s="6">
        <f t="shared" ref="H99" si="15">SUM(H93:H98)</f>
        <v>46.659269005847946</v>
      </c>
    </row>
    <row r="100" spans="2:8" x14ac:dyDescent="0.25">
      <c r="B100" s="3" t="s">
        <v>20</v>
      </c>
      <c r="C100" s="3" t="s">
        <v>21</v>
      </c>
      <c r="D100" s="3">
        <v>5.33</v>
      </c>
      <c r="E100" s="3">
        <v>1.41</v>
      </c>
      <c r="F100" s="5">
        <v>15.526315789473685</v>
      </c>
      <c r="G100" s="33">
        <v>33.333333333333336</v>
      </c>
      <c r="H100" s="5">
        <f t="shared" si="14"/>
        <v>13.899912280701756</v>
      </c>
    </row>
    <row r="101" spans="2:8" x14ac:dyDescent="0.25">
      <c r="B101" s="3" t="s">
        <v>22</v>
      </c>
      <c r="C101" s="3" t="s">
        <v>47</v>
      </c>
      <c r="D101" s="3">
        <v>1.67</v>
      </c>
      <c r="E101" s="3">
        <v>0.48</v>
      </c>
      <c r="F101" s="5">
        <v>0.78947368421052622</v>
      </c>
      <c r="G101" s="33">
        <v>0.55555555555555558</v>
      </c>
      <c r="H101" s="5">
        <f t="shared" si="14"/>
        <v>0.87375730994152034</v>
      </c>
    </row>
    <row r="102" spans="2:8" x14ac:dyDescent="0.25">
      <c r="B102" s="3" t="s">
        <v>24</v>
      </c>
      <c r="C102" s="3" t="s">
        <v>23</v>
      </c>
      <c r="D102" s="3">
        <v>1</v>
      </c>
      <c r="E102" s="3">
        <v>0.31</v>
      </c>
      <c r="F102" s="5">
        <v>1.0526315789473686</v>
      </c>
      <c r="G102" s="33">
        <v>0.83333333333333337</v>
      </c>
      <c r="H102" s="5">
        <f t="shared" si="14"/>
        <v>0.79899122807017553</v>
      </c>
    </row>
    <row r="103" spans="2:8" x14ac:dyDescent="0.25">
      <c r="B103" s="3" t="s">
        <v>26</v>
      </c>
      <c r="C103" s="3" t="s">
        <v>25</v>
      </c>
      <c r="D103" s="3">
        <v>2</v>
      </c>
      <c r="E103" s="3">
        <v>1.51</v>
      </c>
      <c r="F103" s="5">
        <v>0.78947368421052622</v>
      </c>
      <c r="G103" s="33">
        <v>1.9444444444444446</v>
      </c>
      <c r="H103" s="5">
        <f t="shared" si="14"/>
        <v>1.5609795321637427</v>
      </c>
    </row>
    <row r="104" spans="2:8" x14ac:dyDescent="0.25">
      <c r="B104" s="3" t="s">
        <v>28</v>
      </c>
      <c r="C104" s="3" t="s">
        <v>27</v>
      </c>
      <c r="D104" s="3">
        <v>4.67</v>
      </c>
      <c r="E104" s="3">
        <v>2</v>
      </c>
      <c r="F104" s="5">
        <v>5.2631578947368416</v>
      </c>
      <c r="G104" s="33">
        <v>4.4444444444444446</v>
      </c>
      <c r="H104" s="5">
        <f t="shared" si="14"/>
        <v>4.0944005847953218</v>
      </c>
    </row>
    <row r="105" spans="2:8" x14ac:dyDescent="0.25">
      <c r="B105" s="3" t="s">
        <v>30</v>
      </c>
      <c r="C105" s="3" t="s">
        <v>48</v>
      </c>
      <c r="D105" s="3">
        <v>5</v>
      </c>
      <c r="E105" s="3">
        <v>0</v>
      </c>
      <c r="F105" s="5">
        <v>11.578947368421051</v>
      </c>
      <c r="G105" s="33">
        <v>0</v>
      </c>
      <c r="H105" s="5">
        <f t="shared" si="14"/>
        <v>4.1447368421052628</v>
      </c>
    </row>
    <row r="106" spans="2:8" x14ac:dyDescent="0.25">
      <c r="B106" s="3" t="s">
        <v>32</v>
      </c>
      <c r="C106" s="3" t="s">
        <v>49</v>
      </c>
      <c r="D106" s="3">
        <v>18</v>
      </c>
      <c r="E106" s="3">
        <v>0</v>
      </c>
      <c r="F106" s="5">
        <v>4.2105263157894743</v>
      </c>
      <c r="G106" s="33">
        <v>4.4444444444444446</v>
      </c>
      <c r="H106" s="5">
        <f t="shared" si="14"/>
        <v>6.6637426900584789</v>
      </c>
    </row>
    <row r="107" spans="2:8" x14ac:dyDescent="0.25">
      <c r="B107" s="3" t="s">
        <v>34</v>
      </c>
      <c r="C107" s="3" t="s">
        <v>50</v>
      </c>
      <c r="D107" s="3">
        <v>1</v>
      </c>
      <c r="E107" s="3">
        <v>0.15</v>
      </c>
      <c r="F107" s="5">
        <v>0</v>
      </c>
      <c r="G107" s="33">
        <v>0.27777777777777779</v>
      </c>
      <c r="H107" s="5">
        <f t="shared" si="14"/>
        <v>0.3569444444444444</v>
      </c>
    </row>
    <row r="108" spans="2:8" x14ac:dyDescent="0.25">
      <c r="B108" s="3" t="s">
        <v>36</v>
      </c>
      <c r="C108" s="3" t="s">
        <v>51</v>
      </c>
      <c r="D108" s="3">
        <v>0</v>
      </c>
      <c r="E108" s="3">
        <v>0</v>
      </c>
      <c r="F108" s="5">
        <v>0</v>
      </c>
      <c r="G108" s="33">
        <v>0</v>
      </c>
      <c r="H108" s="5">
        <f t="shared" si="14"/>
        <v>0</v>
      </c>
    </row>
    <row r="109" spans="2:8" x14ac:dyDescent="0.25">
      <c r="B109" s="3" t="s">
        <v>38</v>
      </c>
      <c r="C109" s="3" t="s">
        <v>52</v>
      </c>
      <c r="D109" s="3">
        <v>0</v>
      </c>
      <c r="E109" s="3">
        <v>0</v>
      </c>
      <c r="F109" s="5">
        <v>0</v>
      </c>
      <c r="G109" s="33">
        <v>0</v>
      </c>
      <c r="H109" s="5">
        <f t="shared" si="14"/>
        <v>0</v>
      </c>
    </row>
    <row r="110" spans="2:8" x14ac:dyDescent="0.25">
      <c r="B110" s="3" t="s">
        <v>53</v>
      </c>
      <c r="C110" s="3" t="s">
        <v>54</v>
      </c>
      <c r="D110" s="3">
        <v>13</v>
      </c>
      <c r="E110" s="3">
        <v>51.33</v>
      </c>
      <c r="F110" s="5">
        <v>14.736842105263158</v>
      </c>
      <c r="G110" s="33">
        <v>4.7222222222222214</v>
      </c>
      <c r="H110" s="5">
        <f t="shared" si="14"/>
        <v>20.947266081871348</v>
      </c>
    </row>
    <row r="111" spans="2:8" x14ac:dyDescent="0.25">
      <c r="B111" s="3" t="s">
        <v>55</v>
      </c>
      <c r="C111" s="3" t="s">
        <v>56</v>
      </c>
      <c r="D111" s="3">
        <v>100</v>
      </c>
      <c r="E111" s="3">
        <v>100</v>
      </c>
      <c r="F111" s="3">
        <v>100</v>
      </c>
      <c r="G111" s="33">
        <v>99.999999999999986</v>
      </c>
      <c r="H111" s="3">
        <f t="shared" ref="H111" si="16">SUM(H99:H110)</f>
        <v>100</v>
      </c>
    </row>
    <row r="113" spans="2:8" x14ac:dyDescent="0.25">
      <c r="B113" s="8"/>
      <c r="C113" s="9" t="s">
        <v>82</v>
      </c>
      <c r="D113" s="9" t="s">
        <v>66</v>
      </c>
      <c r="E113" s="9" t="s">
        <v>67</v>
      </c>
      <c r="F113" s="9" t="s">
        <v>59</v>
      </c>
      <c r="G113" s="9" t="s">
        <v>69</v>
      </c>
      <c r="H113" s="9" t="s">
        <v>70</v>
      </c>
    </row>
    <row r="114" spans="2:8" x14ac:dyDescent="0.25">
      <c r="B114" s="4" t="s">
        <v>58</v>
      </c>
      <c r="C114" s="4" t="s">
        <v>42</v>
      </c>
      <c r="D114" s="74" t="s">
        <v>43</v>
      </c>
      <c r="E114" s="74"/>
      <c r="F114" s="74"/>
      <c r="G114" s="74"/>
      <c r="H114" s="74"/>
    </row>
    <row r="115" spans="2:8" x14ac:dyDescent="0.25">
      <c r="B115" s="3" t="s">
        <v>6</v>
      </c>
      <c r="C115" s="3" t="s">
        <v>7</v>
      </c>
      <c r="D115" s="3">
        <v>4.07</v>
      </c>
      <c r="E115" s="33">
        <v>2.2222222222222223</v>
      </c>
      <c r="F115" s="33">
        <v>8.3333333333333321</v>
      </c>
      <c r="G115" s="3">
        <v>7.89</v>
      </c>
      <c r="H115" s="5">
        <f>(D115+E115+F115+G115)/4</f>
        <v>5.6288888888888886</v>
      </c>
    </row>
    <row r="116" spans="2:8" x14ac:dyDescent="0.25">
      <c r="B116" s="3" t="s">
        <v>8</v>
      </c>
      <c r="C116" s="3" t="s">
        <v>9</v>
      </c>
      <c r="D116" s="3">
        <v>5.93</v>
      </c>
      <c r="E116" s="33">
        <v>7.5</v>
      </c>
      <c r="F116" s="33">
        <v>1.9444444444444444</v>
      </c>
      <c r="G116" s="3">
        <v>3.95</v>
      </c>
      <c r="H116" s="5">
        <f t="shared" ref="H116:H132" si="17">(D116+E116+F116+G116)/4</f>
        <v>4.8311111111111114</v>
      </c>
    </row>
    <row r="117" spans="2:8" x14ac:dyDescent="0.25">
      <c r="B117" s="3" t="s">
        <v>10</v>
      </c>
      <c r="C117" s="3" t="s">
        <v>11</v>
      </c>
      <c r="D117" s="3">
        <v>0.19</v>
      </c>
      <c r="E117" s="33">
        <v>0.55555555555555558</v>
      </c>
      <c r="F117" s="33">
        <v>0</v>
      </c>
      <c r="G117" s="3">
        <v>0</v>
      </c>
      <c r="H117" s="5">
        <f t="shared" si="17"/>
        <v>0.18638888888888888</v>
      </c>
    </row>
    <row r="118" spans="2:8" x14ac:dyDescent="0.25">
      <c r="B118" s="3" t="s">
        <v>12</v>
      </c>
      <c r="C118" s="3" t="s">
        <v>44</v>
      </c>
      <c r="D118" s="3">
        <v>0.56000000000000005</v>
      </c>
      <c r="E118" s="33">
        <v>1.6666666666666667</v>
      </c>
      <c r="F118" s="33">
        <v>11.944444444444443</v>
      </c>
      <c r="G118" s="3">
        <v>11.32</v>
      </c>
      <c r="H118" s="5">
        <f t="shared" si="17"/>
        <v>6.3727777777777774</v>
      </c>
    </row>
    <row r="119" spans="2:8" x14ac:dyDescent="0.25">
      <c r="B119" s="3" t="s">
        <v>14</v>
      </c>
      <c r="C119" s="3" t="s">
        <v>45</v>
      </c>
      <c r="D119" s="3">
        <v>3.33</v>
      </c>
      <c r="E119" s="33">
        <v>1.1111111111111112</v>
      </c>
      <c r="F119" s="33">
        <v>3.8888888888888888</v>
      </c>
      <c r="G119" s="3">
        <v>6.84</v>
      </c>
      <c r="H119" s="5">
        <f t="shared" si="17"/>
        <v>3.7925</v>
      </c>
    </row>
    <row r="120" spans="2:8" x14ac:dyDescent="0.25">
      <c r="B120" s="3" t="s">
        <v>16</v>
      </c>
      <c r="C120" s="3" t="s">
        <v>17</v>
      </c>
      <c r="D120" s="3">
        <v>35.19</v>
      </c>
      <c r="E120" s="33">
        <v>49.722222222222221</v>
      </c>
      <c r="F120" s="33">
        <v>24.444444444444443</v>
      </c>
      <c r="G120" s="3">
        <v>21.32</v>
      </c>
      <c r="H120" s="5">
        <f t="shared" si="17"/>
        <v>32.669166666666669</v>
      </c>
    </row>
    <row r="121" spans="2:8" x14ac:dyDescent="0.25">
      <c r="B121" s="6" t="s">
        <v>18</v>
      </c>
      <c r="C121" s="6" t="s">
        <v>46</v>
      </c>
      <c r="D121" s="6">
        <f>SUM(D115:D120)</f>
        <v>49.269999999999996</v>
      </c>
      <c r="E121" s="6">
        <f t="shared" ref="E121:H121" si="18">SUM(E115:E120)</f>
        <v>62.777777777777771</v>
      </c>
      <c r="F121" s="6">
        <f t="shared" si="18"/>
        <v>50.555555555555557</v>
      </c>
      <c r="G121" s="6">
        <f t="shared" si="18"/>
        <v>51.32</v>
      </c>
      <c r="H121" s="6">
        <f t="shared" si="18"/>
        <v>53.480833333333337</v>
      </c>
    </row>
    <row r="122" spans="2:8" x14ac:dyDescent="0.25">
      <c r="B122" s="3" t="s">
        <v>20</v>
      </c>
      <c r="C122" s="3" t="s">
        <v>21</v>
      </c>
      <c r="D122" s="3">
        <v>14.63</v>
      </c>
      <c r="E122" s="33">
        <v>10.555555555555555</v>
      </c>
      <c r="F122" s="33">
        <v>20.277777777777779</v>
      </c>
      <c r="G122" s="3">
        <v>19.21</v>
      </c>
      <c r="H122" s="5">
        <f t="shared" si="17"/>
        <v>16.168333333333337</v>
      </c>
    </row>
    <row r="123" spans="2:8" x14ac:dyDescent="0.25">
      <c r="B123" s="3" t="s">
        <v>22</v>
      </c>
      <c r="C123" s="3" t="s">
        <v>47</v>
      </c>
      <c r="D123" s="3">
        <v>1.1100000000000001</v>
      </c>
      <c r="E123" s="33">
        <v>1.3888888888888891</v>
      </c>
      <c r="F123" s="33">
        <v>0.55555555555555558</v>
      </c>
      <c r="G123" s="3">
        <v>0.53</v>
      </c>
      <c r="H123" s="5">
        <f t="shared" si="17"/>
        <v>0.8961111111111113</v>
      </c>
    </row>
    <row r="124" spans="2:8" x14ac:dyDescent="0.25">
      <c r="B124" s="3" t="s">
        <v>24</v>
      </c>
      <c r="C124" s="3" t="s">
        <v>23</v>
      </c>
      <c r="D124" s="3">
        <v>0.93</v>
      </c>
      <c r="E124" s="33">
        <v>0.83333333333333337</v>
      </c>
      <c r="F124" s="33">
        <v>0.27777777777777779</v>
      </c>
      <c r="G124" s="3">
        <v>0.53</v>
      </c>
      <c r="H124" s="5">
        <f t="shared" si="17"/>
        <v>0.64277777777777789</v>
      </c>
    </row>
    <row r="125" spans="2:8" x14ac:dyDescent="0.25">
      <c r="B125" s="3" t="s">
        <v>26</v>
      </c>
      <c r="C125" s="3" t="s">
        <v>25</v>
      </c>
      <c r="D125" s="3">
        <v>1.1100000000000001</v>
      </c>
      <c r="E125" s="33">
        <v>1.3888888888888891</v>
      </c>
      <c r="F125" s="33">
        <v>1.9444444444444444</v>
      </c>
      <c r="G125" s="3">
        <v>2.11</v>
      </c>
      <c r="H125" s="5">
        <f t="shared" si="17"/>
        <v>1.6383333333333332</v>
      </c>
    </row>
    <row r="126" spans="2:8" x14ac:dyDescent="0.25">
      <c r="B126" s="3" t="s">
        <v>28</v>
      </c>
      <c r="C126" s="3" t="s">
        <v>27</v>
      </c>
      <c r="D126" s="3">
        <v>4.63</v>
      </c>
      <c r="E126" s="33">
        <v>3.0555555555555554</v>
      </c>
      <c r="F126" s="33">
        <v>5</v>
      </c>
      <c r="G126" s="3">
        <v>3.95</v>
      </c>
      <c r="H126" s="5">
        <f t="shared" si="17"/>
        <v>4.1588888888888889</v>
      </c>
    </row>
    <row r="127" spans="2:8" x14ac:dyDescent="0.25">
      <c r="B127" s="3" t="s">
        <v>30</v>
      </c>
      <c r="C127" s="3" t="s">
        <v>48</v>
      </c>
      <c r="D127" s="3">
        <v>10.19</v>
      </c>
      <c r="E127" s="33">
        <v>0</v>
      </c>
      <c r="F127" s="33">
        <v>7.7777777777777777</v>
      </c>
      <c r="G127" s="3">
        <v>13.95</v>
      </c>
      <c r="H127" s="5">
        <f t="shared" si="17"/>
        <v>7.9794444444444439</v>
      </c>
    </row>
    <row r="128" spans="2:8" x14ac:dyDescent="0.25">
      <c r="B128" s="3" t="s">
        <v>32</v>
      </c>
      <c r="C128" s="3" t="s">
        <v>49</v>
      </c>
      <c r="D128" s="3">
        <v>2.78</v>
      </c>
      <c r="E128" s="33">
        <v>6.1111111111111107</v>
      </c>
      <c r="F128" s="33">
        <v>2.5</v>
      </c>
      <c r="G128" s="3">
        <v>0</v>
      </c>
      <c r="H128" s="5">
        <f t="shared" si="17"/>
        <v>2.8477777777777775</v>
      </c>
    </row>
    <row r="129" spans="2:10" x14ac:dyDescent="0.25">
      <c r="B129" s="3" t="s">
        <v>34</v>
      </c>
      <c r="C129" s="3" t="s">
        <v>50</v>
      </c>
      <c r="D129" s="3">
        <v>0.19</v>
      </c>
      <c r="E129" s="33">
        <v>0</v>
      </c>
      <c r="F129" s="33">
        <v>0.83333333333333337</v>
      </c>
      <c r="G129" s="3">
        <v>0</v>
      </c>
      <c r="H129" s="5">
        <f t="shared" si="17"/>
        <v>0.25583333333333336</v>
      </c>
    </row>
    <row r="130" spans="2:10" x14ac:dyDescent="0.25">
      <c r="B130" s="3" t="s">
        <v>36</v>
      </c>
      <c r="C130" s="3" t="s">
        <v>51</v>
      </c>
      <c r="D130" s="3">
        <v>0</v>
      </c>
      <c r="E130" s="33">
        <v>0</v>
      </c>
      <c r="F130" s="33">
        <v>0</v>
      </c>
      <c r="G130" s="3">
        <v>0</v>
      </c>
      <c r="H130" s="5">
        <f t="shared" si="17"/>
        <v>0</v>
      </c>
    </row>
    <row r="131" spans="2:10" x14ac:dyDescent="0.25">
      <c r="B131" s="3" t="s">
        <v>38</v>
      </c>
      <c r="C131" s="3" t="s">
        <v>52</v>
      </c>
      <c r="D131" s="3">
        <v>0.19</v>
      </c>
      <c r="E131" s="33">
        <v>0</v>
      </c>
      <c r="F131" s="33">
        <v>0</v>
      </c>
      <c r="G131" s="3">
        <v>0</v>
      </c>
      <c r="H131" s="5">
        <f t="shared" si="17"/>
        <v>4.7500000000000001E-2</v>
      </c>
    </row>
    <row r="132" spans="2:10" x14ac:dyDescent="0.25">
      <c r="B132" s="3" t="s">
        <v>53</v>
      </c>
      <c r="C132" s="3" t="s">
        <v>54</v>
      </c>
      <c r="D132" s="3">
        <v>15</v>
      </c>
      <c r="E132" s="33">
        <v>13.888888888888889</v>
      </c>
      <c r="F132" s="33">
        <v>10.277777777777777</v>
      </c>
      <c r="G132" s="3">
        <v>8.42</v>
      </c>
      <c r="H132" s="5">
        <f t="shared" si="17"/>
        <v>11.896666666666667</v>
      </c>
    </row>
    <row r="133" spans="2:10" x14ac:dyDescent="0.25">
      <c r="B133" s="3" t="s">
        <v>55</v>
      </c>
      <c r="C133" s="3" t="s">
        <v>56</v>
      </c>
      <c r="D133" s="70">
        <f>SUM(D121:D132)</f>
        <v>100.03</v>
      </c>
      <c r="E133" s="70">
        <f t="shared" ref="E133:H133" si="19">SUM(E121:E132)</f>
        <v>99.999999999999986</v>
      </c>
      <c r="F133" s="70">
        <f t="shared" si="19"/>
        <v>99.999999999999986</v>
      </c>
      <c r="G133" s="70">
        <f t="shared" si="19"/>
        <v>100.02000000000001</v>
      </c>
      <c r="H133" s="70">
        <f t="shared" si="19"/>
        <v>100.01249999999999</v>
      </c>
    </row>
    <row r="135" spans="2:10" x14ac:dyDescent="0.25">
      <c r="B135" s="8"/>
      <c r="C135" s="9" t="s">
        <v>83</v>
      </c>
      <c r="D135" s="9" t="s">
        <v>66</v>
      </c>
      <c r="E135" s="9" t="s">
        <v>67</v>
      </c>
      <c r="F135" s="9" t="s">
        <v>59</v>
      </c>
      <c r="G135" s="9" t="s">
        <v>69</v>
      </c>
      <c r="H135" s="9" t="s">
        <v>70</v>
      </c>
      <c r="J135" s="19" t="s">
        <v>84</v>
      </c>
    </row>
    <row r="136" spans="2:10" x14ac:dyDescent="0.25">
      <c r="B136" s="4" t="s">
        <v>58</v>
      </c>
      <c r="C136" s="4" t="s">
        <v>42</v>
      </c>
      <c r="D136" s="74" t="s">
        <v>43</v>
      </c>
      <c r="E136" s="74"/>
      <c r="F136" s="74"/>
      <c r="G136" s="74"/>
      <c r="H136" s="74"/>
    </row>
    <row r="137" spans="2:10" x14ac:dyDescent="0.25">
      <c r="B137" s="3" t="s">
        <v>6</v>
      </c>
      <c r="C137" s="3" t="s">
        <v>7</v>
      </c>
      <c r="D137" s="3">
        <v>3</v>
      </c>
      <c r="E137" s="33">
        <v>13.071895424836603</v>
      </c>
      <c r="F137" s="33">
        <v>10</v>
      </c>
      <c r="G137" s="3">
        <v>8.67</v>
      </c>
      <c r="H137" s="5">
        <f>(D137+E137+F137+G137)/4</f>
        <v>8.6854738562091516</v>
      </c>
    </row>
    <row r="138" spans="2:10" x14ac:dyDescent="0.25">
      <c r="B138" s="3" t="s">
        <v>8</v>
      </c>
      <c r="C138" s="3" t="s">
        <v>9</v>
      </c>
      <c r="D138" s="3">
        <v>1</v>
      </c>
      <c r="E138" s="33">
        <v>0.65359477124183007</v>
      </c>
      <c r="F138" s="33">
        <v>0.66666666666666674</v>
      </c>
      <c r="G138" s="3">
        <v>1.67</v>
      </c>
      <c r="H138" s="5">
        <f t="shared" ref="H138:H154" si="20">(D138+E138+F138+G138)/4</f>
        <v>0.9975653594771241</v>
      </c>
    </row>
    <row r="139" spans="2:10" x14ac:dyDescent="0.25">
      <c r="B139" s="3" t="s">
        <v>10</v>
      </c>
      <c r="C139" s="3" t="s">
        <v>11</v>
      </c>
      <c r="D139" s="3">
        <v>0</v>
      </c>
      <c r="E139" s="33">
        <v>0.65359477124183007</v>
      </c>
      <c r="F139" s="33">
        <v>0.33333333333333337</v>
      </c>
      <c r="G139" s="3">
        <v>0.33</v>
      </c>
      <c r="H139" s="5">
        <f t="shared" si="20"/>
        <v>0.32923202614379088</v>
      </c>
    </row>
    <row r="140" spans="2:10" x14ac:dyDescent="0.25">
      <c r="B140" s="3" t="s">
        <v>12</v>
      </c>
      <c r="C140" s="3" t="s">
        <v>44</v>
      </c>
      <c r="D140" s="3">
        <v>10.33</v>
      </c>
      <c r="E140" s="33">
        <v>1.6339869281045754</v>
      </c>
      <c r="F140" s="33">
        <v>10.666666666666668</v>
      </c>
      <c r="G140" s="3">
        <v>9.67</v>
      </c>
      <c r="H140" s="5">
        <f t="shared" si="20"/>
        <v>8.0751633986928102</v>
      </c>
    </row>
    <row r="141" spans="2:10" x14ac:dyDescent="0.25">
      <c r="B141" s="3" t="s">
        <v>14</v>
      </c>
      <c r="C141" s="3" t="s">
        <v>45</v>
      </c>
      <c r="D141" s="3">
        <v>1.67</v>
      </c>
      <c r="E141" s="33">
        <v>1.9607843137254901</v>
      </c>
      <c r="F141" s="33">
        <v>4.666666666666667</v>
      </c>
      <c r="G141" s="3">
        <v>2</v>
      </c>
      <c r="H141" s="5">
        <f t="shared" si="20"/>
        <v>2.5743627450980391</v>
      </c>
    </row>
    <row r="142" spans="2:10" x14ac:dyDescent="0.25">
      <c r="B142" s="3" t="s">
        <v>16</v>
      </c>
      <c r="C142" s="3" t="s">
        <v>17</v>
      </c>
      <c r="D142" s="3">
        <v>35.67</v>
      </c>
      <c r="E142" s="33">
        <v>35.294117647058826</v>
      </c>
      <c r="F142" s="33">
        <v>26</v>
      </c>
      <c r="G142" s="3">
        <v>27.67</v>
      </c>
      <c r="H142" s="5">
        <f t="shared" si="20"/>
        <v>31.158529411764707</v>
      </c>
    </row>
    <row r="143" spans="2:10" x14ac:dyDescent="0.25">
      <c r="B143" s="6" t="s">
        <v>18</v>
      </c>
      <c r="C143" s="6" t="s">
        <v>46</v>
      </c>
      <c r="D143" s="6">
        <f>SUM(D137:D142)</f>
        <v>51.67</v>
      </c>
      <c r="E143" s="6">
        <f t="shared" ref="E143:H143" si="21">SUM(E137:E142)</f>
        <v>53.267973856209153</v>
      </c>
      <c r="F143" s="6">
        <f t="shared" si="21"/>
        <v>52.333333333333336</v>
      </c>
      <c r="G143" s="6">
        <f t="shared" si="21"/>
        <v>50.010000000000005</v>
      </c>
      <c r="H143" s="6">
        <f t="shared" si="21"/>
        <v>51.820326797385619</v>
      </c>
    </row>
    <row r="144" spans="2:10" x14ac:dyDescent="0.25">
      <c r="B144" s="3" t="s">
        <v>20</v>
      </c>
      <c r="C144" s="3" t="s">
        <v>21</v>
      </c>
      <c r="D144" s="3">
        <v>11</v>
      </c>
      <c r="E144" s="33">
        <v>11.437908496732026</v>
      </c>
      <c r="F144" s="33">
        <v>28.333333333333339</v>
      </c>
      <c r="G144" s="3">
        <v>24.67</v>
      </c>
      <c r="H144" s="5">
        <f t="shared" si="20"/>
        <v>18.860310457516341</v>
      </c>
    </row>
    <row r="145" spans="2:8" x14ac:dyDescent="0.25">
      <c r="B145" s="3" t="s">
        <v>22</v>
      </c>
      <c r="C145" s="3" t="s">
        <v>47</v>
      </c>
      <c r="D145" s="3">
        <v>0.67</v>
      </c>
      <c r="E145" s="33">
        <v>0.65359477124183007</v>
      </c>
      <c r="F145" s="33">
        <v>1</v>
      </c>
      <c r="G145" s="3">
        <v>1</v>
      </c>
      <c r="H145" s="5">
        <f t="shared" si="20"/>
        <v>0.83089869281045758</v>
      </c>
    </row>
    <row r="146" spans="2:8" x14ac:dyDescent="0.25">
      <c r="B146" s="3" t="s">
        <v>24</v>
      </c>
      <c r="C146" s="3" t="s">
        <v>23</v>
      </c>
      <c r="D146" s="3">
        <v>1</v>
      </c>
      <c r="E146" s="33">
        <v>0.98039215686274506</v>
      </c>
      <c r="F146" s="33">
        <v>1</v>
      </c>
      <c r="G146" s="3">
        <v>0.67</v>
      </c>
      <c r="H146" s="5">
        <f t="shared" si="20"/>
        <v>0.91259803921568627</v>
      </c>
    </row>
    <row r="147" spans="2:8" x14ac:dyDescent="0.25">
      <c r="B147" s="3" t="s">
        <v>26</v>
      </c>
      <c r="C147" s="3" t="s">
        <v>25</v>
      </c>
      <c r="D147" s="3">
        <v>2.67</v>
      </c>
      <c r="E147" s="33">
        <v>3.2679738562091507</v>
      </c>
      <c r="F147" s="33">
        <v>1</v>
      </c>
      <c r="G147" s="3">
        <v>2</v>
      </c>
      <c r="H147" s="5">
        <f t="shared" si="20"/>
        <v>2.2344934640522878</v>
      </c>
    </row>
    <row r="148" spans="2:8" x14ac:dyDescent="0.25">
      <c r="B148" s="3" t="s">
        <v>28</v>
      </c>
      <c r="C148" s="3" t="s">
        <v>27</v>
      </c>
      <c r="D148" s="3">
        <v>10.33</v>
      </c>
      <c r="E148" s="33">
        <v>2.9411764705882351</v>
      </c>
      <c r="F148" s="33">
        <v>6</v>
      </c>
      <c r="G148" s="3">
        <v>3</v>
      </c>
      <c r="H148" s="5">
        <f t="shared" si="20"/>
        <v>5.5677941176470593</v>
      </c>
    </row>
    <row r="149" spans="2:8" x14ac:dyDescent="0.25">
      <c r="B149" s="3" t="s">
        <v>30</v>
      </c>
      <c r="C149" s="3" t="s">
        <v>48</v>
      </c>
      <c r="D149" s="3">
        <v>1.33</v>
      </c>
      <c r="E149" s="33">
        <v>6.8627450980392162</v>
      </c>
      <c r="F149" s="33">
        <v>0.66666666666666674</v>
      </c>
      <c r="G149" s="3">
        <v>7.33</v>
      </c>
      <c r="H149" s="5">
        <f t="shared" si="20"/>
        <v>4.0473529411764702</v>
      </c>
    </row>
    <row r="150" spans="2:8" x14ac:dyDescent="0.25">
      <c r="B150" s="3" t="s">
        <v>32</v>
      </c>
      <c r="C150" s="3" t="s">
        <v>49</v>
      </c>
      <c r="D150" s="3">
        <v>10.33</v>
      </c>
      <c r="E150" s="33">
        <v>10.457516339869281</v>
      </c>
      <c r="F150" s="33">
        <v>3.3333333333333335</v>
      </c>
      <c r="G150" s="3">
        <v>0</v>
      </c>
      <c r="H150" s="5">
        <f t="shared" si="20"/>
        <v>6.0302124183006534</v>
      </c>
    </row>
    <row r="151" spans="2:8" x14ac:dyDescent="0.25">
      <c r="B151" s="3" t="s">
        <v>34</v>
      </c>
      <c r="C151" s="3" t="s">
        <v>50</v>
      </c>
      <c r="D151" s="3">
        <v>0.33</v>
      </c>
      <c r="E151" s="33">
        <v>0.32679738562091504</v>
      </c>
      <c r="F151" s="33">
        <v>0.33333333333333337</v>
      </c>
      <c r="G151" s="3">
        <v>0</v>
      </c>
      <c r="H151" s="5">
        <f t="shared" si="20"/>
        <v>0.24753267973856211</v>
      </c>
    </row>
    <row r="152" spans="2:8" x14ac:dyDescent="0.25">
      <c r="B152" s="3" t="s">
        <v>36</v>
      </c>
      <c r="C152" s="3" t="s">
        <v>51</v>
      </c>
      <c r="D152" s="3">
        <v>0</v>
      </c>
      <c r="E152" s="33">
        <v>0</v>
      </c>
      <c r="F152" s="33">
        <v>0</v>
      </c>
      <c r="G152" s="3">
        <v>0</v>
      </c>
      <c r="H152" s="5">
        <f t="shared" si="20"/>
        <v>0</v>
      </c>
    </row>
    <row r="153" spans="2:8" x14ac:dyDescent="0.25">
      <c r="B153" s="3" t="s">
        <v>38</v>
      </c>
      <c r="C153" s="3" t="s">
        <v>52</v>
      </c>
      <c r="D153" s="3">
        <v>0</v>
      </c>
      <c r="E153" s="33">
        <v>0</v>
      </c>
      <c r="F153" s="33">
        <v>0</v>
      </c>
      <c r="G153" s="3">
        <v>0</v>
      </c>
      <c r="H153" s="5">
        <f t="shared" si="20"/>
        <v>0</v>
      </c>
    </row>
    <row r="154" spans="2:8" x14ac:dyDescent="0.25">
      <c r="B154" s="3" t="s">
        <v>53</v>
      </c>
      <c r="C154" s="3" t="s">
        <v>54</v>
      </c>
      <c r="D154" s="3">
        <v>10.67</v>
      </c>
      <c r="E154" s="33">
        <v>9.8039215686274517</v>
      </c>
      <c r="F154" s="33">
        <v>6</v>
      </c>
      <c r="G154" s="3">
        <v>11.33</v>
      </c>
      <c r="H154" s="5">
        <f t="shared" si="20"/>
        <v>9.4509803921568629</v>
      </c>
    </row>
    <row r="155" spans="2:8" x14ac:dyDescent="0.25">
      <c r="B155" s="3" t="s">
        <v>55</v>
      </c>
      <c r="C155" s="3" t="s">
        <v>56</v>
      </c>
      <c r="D155" s="70">
        <f>SUM(D143:D154)</f>
        <v>100</v>
      </c>
      <c r="E155" s="70">
        <f t="shared" ref="E155:H155" si="22">SUM(E143:E154)</f>
        <v>100</v>
      </c>
      <c r="F155" s="70">
        <f t="shared" si="22"/>
        <v>100</v>
      </c>
      <c r="G155" s="70">
        <f t="shared" si="22"/>
        <v>100.01</v>
      </c>
      <c r="H155" s="70">
        <f t="shared" si="22"/>
        <v>100.00250000000001</v>
      </c>
    </row>
  </sheetData>
  <mergeCells count="7">
    <mergeCell ref="D136:H136"/>
    <mergeCell ref="D3:H3"/>
    <mergeCell ref="D26:H26"/>
    <mergeCell ref="D48:H48"/>
    <mergeCell ref="D70:H70"/>
    <mergeCell ref="D92:H92"/>
    <mergeCell ref="D114:H1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77"/>
  <sheetViews>
    <sheetView topLeftCell="A115" workbookViewId="0">
      <selection activeCell="F16" sqref="F16:H16"/>
    </sheetView>
  </sheetViews>
  <sheetFormatPr defaultRowHeight="15" x14ac:dyDescent="0.25"/>
  <cols>
    <col min="3" max="3" width="17.5703125" customWidth="1"/>
    <col min="4" max="4" width="13" customWidth="1"/>
    <col min="5" max="5" width="8.28515625" customWidth="1"/>
    <col min="6" max="6" width="9.42578125" customWidth="1"/>
    <col min="7" max="7" width="8.42578125" customWidth="1"/>
    <col min="8" max="8" width="11.140625" customWidth="1"/>
  </cols>
  <sheetData>
    <row r="2" spans="2:16" x14ac:dyDescent="0.25">
      <c r="B2" s="12"/>
      <c r="C2" s="13" t="s">
        <v>85</v>
      </c>
      <c r="D2" s="13" t="s">
        <v>66</v>
      </c>
      <c r="E2" s="13" t="s">
        <v>67</v>
      </c>
      <c r="F2" s="13" t="s">
        <v>59</v>
      </c>
      <c r="G2" s="13" t="s">
        <v>69</v>
      </c>
      <c r="H2" s="13" t="s">
        <v>70</v>
      </c>
    </row>
    <row r="3" spans="2:16" x14ac:dyDescent="0.25">
      <c r="B3" s="13" t="s">
        <v>58</v>
      </c>
      <c r="C3" s="13" t="s">
        <v>42</v>
      </c>
      <c r="D3" s="75" t="s">
        <v>43</v>
      </c>
      <c r="E3" s="75"/>
      <c r="F3" s="75"/>
      <c r="G3" s="75"/>
      <c r="H3" s="75"/>
    </row>
    <row r="4" spans="2:16" x14ac:dyDescent="0.25">
      <c r="B4" s="12" t="s">
        <v>6</v>
      </c>
      <c r="C4" s="12" t="s">
        <v>7</v>
      </c>
      <c r="D4" s="34">
        <f>(D27+D71+D93+D115+D137+D159)/6</f>
        <v>6.7133333333333338</v>
      </c>
      <c r="E4" s="34">
        <f>(E27+E49+E71+E93+E115+E137+E159)/7</f>
        <v>7.2957142857142854</v>
      </c>
      <c r="F4" s="34">
        <f>(F27+F49+F71+F93+F115+F137+F159)/7</f>
        <v>7.8657142857142874</v>
      </c>
      <c r="G4" s="34">
        <f>(G27+G49+G71+G93+G115+G137+G159)/7</f>
        <v>8.9214285714285708</v>
      </c>
      <c r="H4" s="34">
        <f>(D4+E4+F4+G4)/4</f>
        <v>7.6990476190476196</v>
      </c>
      <c r="K4" s="32"/>
    </row>
    <row r="5" spans="2:16" x14ac:dyDescent="0.25">
      <c r="B5" s="12" t="s">
        <v>8</v>
      </c>
      <c r="C5" s="12" t="s">
        <v>9</v>
      </c>
      <c r="D5" s="34">
        <f t="shared" ref="D5:D22" si="0">(D28+D72+D94+D116+D138+D160)/6</f>
        <v>10.418333333333335</v>
      </c>
      <c r="E5" s="34">
        <f t="shared" ref="E5:G22" si="1">(E28+E50+E72+E94+E116+E138+E160)/7</f>
        <v>6.6314285714285717</v>
      </c>
      <c r="F5" s="34">
        <f t="shared" si="1"/>
        <v>7.9514285714285711</v>
      </c>
      <c r="G5" s="34">
        <f t="shared" si="1"/>
        <v>0.83714285714285708</v>
      </c>
      <c r="H5" s="34">
        <f>(D5+E5+F5+G5)/4</f>
        <v>6.4595833333333346</v>
      </c>
    </row>
    <row r="6" spans="2:16" x14ac:dyDescent="0.25">
      <c r="B6" s="12" t="s">
        <v>10</v>
      </c>
      <c r="C6" s="12" t="s">
        <v>11</v>
      </c>
      <c r="D6" s="34">
        <f t="shared" si="0"/>
        <v>2.2883333333333336</v>
      </c>
      <c r="E6" s="34">
        <f t="shared" si="1"/>
        <v>0.13999999999999999</v>
      </c>
      <c r="F6" s="34">
        <f t="shared" si="1"/>
        <v>0.4642857142857143</v>
      </c>
      <c r="G6" s="34">
        <f t="shared" si="1"/>
        <v>0.31142857142857144</v>
      </c>
      <c r="H6" s="34">
        <f t="shared" ref="H6:H22" si="2">(D6+E6+F6+G6)/4</f>
        <v>0.80101190476190487</v>
      </c>
    </row>
    <row r="7" spans="2:16" x14ac:dyDescent="0.25">
      <c r="B7" s="12" t="s">
        <v>12</v>
      </c>
      <c r="C7" s="12" t="s">
        <v>44</v>
      </c>
      <c r="D7" s="34">
        <f t="shared" si="0"/>
        <v>3.3699999999999997</v>
      </c>
      <c r="E7" s="34">
        <f t="shared" si="1"/>
        <v>10.291428571428572</v>
      </c>
      <c r="F7" s="34">
        <f t="shared" si="1"/>
        <v>8.85</v>
      </c>
      <c r="G7" s="34">
        <f t="shared" si="1"/>
        <v>14.077142857142858</v>
      </c>
      <c r="H7" s="34">
        <f t="shared" si="2"/>
        <v>9.1471428571428568</v>
      </c>
      <c r="P7" s="32"/>
    </row>
    <row r="8" spans="2:16" x14ac:dyDescent="0.25">
      <c r="B8" s="12" t="s">
        <v>14</v>
      </c>
      <c r="C8" s="12" t="s">
        <v>45</v>
      </c>
      <c r="D8" s="34">
        <f t="shared" si="0"/>
        <v>5.0966666666666667</v>
      </c>
      <c r="E8" s="34">
        <f t="shared" si="1"/>
        <v>3.8357142857142854</v>
      </c>
      <c r="F8" s="34">
        <f t="shared" si="1"/>
        <v>5.7885714285714283</v>
      </c>
      <c r="G8" s="34">
        <f t="shared" si="1"/>
        <v>6.2357142857142858</v>
      </c>
      <c r="H8" s="34">
        <f t="shared" si="2"/>
        <v>5.2391666666666667</v>
      </c>
      <c r="M8" s="32"/>
    </row>
    <row r="9" spans="2:16" x14ac:dyDescent="0.25">
      <c r="B9" s="12" t="s">
        <v>16</v>
      </c>
      <c r="C9" s="12" t="s">
        <v>17</v>
      </c>
      <c r="D9" s="34">
        <f t="shared" si="0"/>
        <v>0</v>
      </c>
      <c r="E9" s="34">
        <f t="shared" si="1"/>
        <v>0</v>
      </c>
      <c r="F9" s="34">
        <f t="shared" si="1"/>
        <v>0</v>
      </c>
      <c r="G9" s="34">
        <f t="shared" si="1"/>
        <v>0</v>
      </c>
      <c r="H9" s="34">
        <f t="shared" si="2"/>
        <v>0</v>
      </c>
    </row>
    <row r="10" spans="2:16" x14ac:dyDescent="0.25">
      <c r="B10" s="10" t="s">
        <v>18</v>
      </c>
      <c r="C10" s="10" t="s">
        <v>46</v>
      </c>
      <c r="D10" s="40">
        <f t="shared" si="0"/>
        <v>27.886666666666667</v>
      </c>
      <c r="E10" s="40">
        <f t="shared" si="1"/>
        <v>28.194285714285716</v>
      </c>
      <c r="F10" s="40">
        <f t="shared" si="1"/>
        <v>30.919999999999998</v>
      </c>
      <c r="G10" s="40">
        <f t="shared" si="1"/>
        <v>30.382857142857144</v>
      </c>
      <c r="H10" s="40">
        <f t="shared" si="2"/>
        <v>29.345952380952383</v>
      </c>
    </row>
    <row r="11" spans="2:16" x14ac:dyDescent="0.25">
      <c r="B11" s="12" t="s">
        <v>20</v>
      </c>
      <c r="C11" s="12" t="s">
        <v>21</v>
      </c>
      <c r="D11" s="34">
        <f t="shared" si="0"/>
        <v>9.9849999999999994</v>
      </c>
      <c r="E11" s="34">
        <f t="shared" si="1"/>
        <v>7.2057142857142855</v>
      </c>
      <c r="F11" s="34">
        <f t="shared" si="1"/>
        <v>13.122857142857145</v>
      </c>
      <c r="G11" s="34">
        <f t="shared" si="1"/>
        <v>17.335714285714289</v>
      </c>
      <c r="H11" s="34">
        <f t="shared" si="2"/>
        <v>11.912321428571429</v>
      </c>
    </row>
    <row r="12" spans="2:16" x14ac:dyDescent="0.25">
      <c r="B12" s="12" t="s">
        <v>22</v>
      </c>
      <c r="C12" s="12" t="s">
        <v>47</v>
      </c>
      <c r="D12" s="34">
        <f t="shared" si="0"/>
        <v>0.95166666666666655</v>
      </c>
      <c r="E12" s="34">
        <f t="shared" si="1"/>
        <v>0.6071428571428571</v>
      </c>
      <c r="F12" s="34">
        <f t="shared" si="1"/>
        <v>0.5</v>
      </c>
      <c r="G12" s="34">
        <f t="shared" si="1"/>
        <v>0.41285714285714287</v>
      </c>
      <c r="H12" s="34">
        <f t="shared" si="2"/>
        <v>0.61791666666666667</v>
      </c>
    </row>
    <row r="13" spans="2:16" x14ac:dyDescent="0.25">
      <c r="B13" s="12" t="s">
        <v>24</v>
      </c>
      <c r="C13" s="12" t="s">
        <v>23</v>
      </c>
      <c r="D13" s="34">
        <f t="shared" si="0"/>
        <v>0.72499999999999998</v>
      </c>
      <c r="E13" s="34">
        <f t="shared" si="1"/>
        <v>0.76714285714285713</v>
      </c>
      <c r="F13" s="34">
        <f t="shared" si="1"/>
        <v>0.5842857142857143</v>
      </c>
      <c r="G13" s="34">
        <f t="shared" si="1"/>
        <v>0.60857142857142854</v>
      </c>
      <c r="H13" s="34">
        <f t="shared" si="2"/>
        <v>0.6712499999999999</v>
      </c>
    </row>
    <row r="14" spans="2:16" x14ac:dyDescent="0.25">
      <c r="B14" s="12" t="s">
        <v>26</v>
      </c>
      <c r="C14" s="12" t="s">
        <v>25</v>
      </c>
      <c r="D14" s="34">
        <f t="shared" si="0"/>
        <v>2.9750000000000001</v>
      </c>
      <c r="E14" s="34">
        <f t="shared" si="1"/>
        <v>1.3514285714285716</v>
      </c>
      <c r="F14" s="34">
        <f t="shared" si="1"/>
        <v>1.3728571428571428</v>
      </c>
      <c r="G14" s="34">
        <f t="shared" si="1"/>
        <v>1.7285714285714289</v>
      </c>
      <c r="H14" s="34">
        <f t="shared" si="2"/>
        <v>1.8569642857142858</v>
      </c>
    </row>
    <row r="15" spans="2:16" x14ac:dyDescent="0.25">
      <c r="B15" s="12" t="s">
        <v>28</v>
      </c>
      <c r="C15" s="12" t="s">
        <v>27</v>
      </c>
      <c r="D15" s="34">
        <f t="shared" si="0"/>
        <v>5.3466666666666676</v>
      </c>
      <c r="E15" s="34">
        <f t="shared" si="1"/>
        <v>5.3100000000000005</v>
      </c>
      <c r="F15" s="34">
        <f t="shared" si="1"/>
        <v>5.2157142857142862</v>
      </c>
      <c r="G15" s="34">
        <f t="shared" si="1"/>
        <v>6.0471428571428572</v>
      </c>
      <c r="H15" s="34">
        <f t="shared" si="2"/>
        <v>5.4798809523809524</v>
      </c>
    </row>
    <row r="16" spans="2:16" x14ac:dyDescent="0.25">
      <c r="B16" s="12" t="s">
        <v>30</v>
      </c>
      <c r="C16" s="12" t="s">
        <v>48</v>
      </c>
      <c r="D16" s="34">
        <f t="shared" si="0"/>
        <v>43.655000000000001</v>
      </c>
      <c r="E16" s="34">
        <f t="shared" si="1"/>
        <v>42.892857142857146</v>
      </c>
      <c r="F16" s="34">
        <f t="shared" si="1"/>
        <v>32.308571428571426</v>
      </c>
      <c r="G16" s="34">
        <f t="shared" si="1"/>
        <v>28.278571428571428</v>
      </c>
      <c r="H16" s="34">
        <f t="shared" si="2"/>
        <v>36.783749999999998</v>
      </c>
    </row>
    <row r="17" spans="2:8" x14ac:dyDescent="0.25">
      <c r="B17" s="12" t="s">
        <v>32</v>
      </c>
      <c r="C17" s="12" t="s">
        <v>49</v>
      </c>
      <c r="D17" s="34">
        <f t="shared" si="0"/>
        <v>4.45</v>
      </c>
      <c r="E17" s="34">
        <f t="shared" si="1"/>
        <v>6.3185714285714285</v>
      </c>
      <c r="F17" s="34">
        <f t="shared" si="1"/>
        <v>4.9399999999999995</v>
      </c>
      <c r="G17" s="34">
        <f t="shared" si="1"/>
        <v>5.9871428571428567</v>
      </c>
      <c r="H17" s="34">
        <f t="shared" si="2"/>
        <v>5.4239285714285712</v>
      </c>
    </row>
    <row r="18" spans="2:8" x14ac:dyDescent="0.25">
      <c r="B18" s="12" t="s">
        <v>34</v>
      </c>
      <c r="C18" s="12" t="s">
        <v>50</v>
      </c>
      <c r="D18" s="34">
        <f t="shared" si="0"/>
        <v>8.5000000000000006E-2</v>
      </c>
      <c r="E18" s="34">
        <f t="shared" si="1"/>
        <v>2.5714285714285714E-2</v>
      </c>
      <c r="F18" s="34">
        <f t="shared" si="1"/>
        <v>8.142857142857142E-2</v>
      </c>
      <c r="G18" s="34">
        <f t="shared" si="1"/>
        <v>0.48</v>
      </c>
      <c r="H18" s="34">
        <f t="shared" si="2"/>
        <v>0.16803571428571429</v>
      </c>
    </row>
    <row r="19" spans="2:8" x14ac:dyDescent="0.25">
      <c r="B19" s="12" t="s">
        <v>36</v>
      </c>
      <c r="C19" s="12" t="s">
        <v>51</v>
      </c>
      <c r="D19" s="34">
        <f t="shared" si="0"/>
        <v>0</v>
      </c>
      <c r="E19" s="34">
        <f t="shared" si="1"/>
        <v>0</v>
      </c>
      <c r="F19" s="34">
        <f t="shared" si="1"/>
        <v>0</v>
      </c>
      <c r="G19" s="34">
        <f t="shared" si="1"/>
        <v>0</v>
      </c>
      <c r="H19" s="34">
        <f t="shared" si="2"/>
        <v>0</v>
      </c>
    </row>
    <row r="20" spans="2:8" x14ac:dyDescent="0.25">
      <c r="B20" s="12" t="s">
        <v>38</v>
      </c>
      <c r="C20" s="12" t="s">
        <v>52</v>
      </c>
      <c r="D20" s="34">
        <f t="shared" si="0"/>
        <v>0</v>
      </c>
      <c r="E20" s="34">
        <f t="shared" si="1"/>
        <v>0</v>
      </c>
      <c r="F20" s="34">
        <f t="shared" si="1"/>
        <v>0</v>
      </c>
      <c r="G20" s="34">
        <f t="shared" si="1"/>
        <v>4.4285714285714282E-2</v>
      </c>
      <c r="H20" s="34">
        <f t="shared" si="2"/>
        <v>1.1071428571428571E-2</v>
      </c>
    </row>
    <row r="21" spans="2:8" x14ac:dyDescent="0.25">
      <c r="B21" s="12" t="s">
        <v>53</v>
      </c>
      <c r="C21" s="12" t="s">
        <v>54</v>
      </c>
      <c r="D21" s="34">
        <f t="shared" si="0"/>
        <v>3.855</v>
      </c>
      <c r="E21" s="34">
        <f t="shared" si="1"/>
        <v>7.3271428571428574</v>
      </c>
      <c r="F21" s="34">
        <f t="shared" si="1"/>
        <v>11.017142857142858</v>
      </c>
      <c r="G21" s="34">
        <f t="shared" si="1"/>
        <v>8.637142857142857</v>
      </c>
      <c r="H21" s="34">
        <f t="shared" si="2"/>
        <v>7.7091071428571425</v>
      </c>
    </row>
    <row r="22" spans="2:8" x14ac:dyDescent="0.25">
      <c r="B22" s="12" t="s">
        <v>55</v>
      </c>
      <c r="C22" s="12" t="s">
        <v>56</v>
      </c>
      <c r="D22" s="34">
        <f t="shared" si="0"/>
        <v>100</v>
      </c>
      <c r="E22" s="34">
        <f t="shared" si="1"/>
        <v>100</v>
      </c>
      <c r="F22" s="34">
        <f t="shared" si="1"/>
        <v>100</v>
      </c>
      <c r="G22" s="34">
        <f t="shared" si="1"/>
        <v>100</v>
      </c>
      <c r="H22" s="34">
        <f t="shared" si="2"/>
        <v>100</v>
      </c>
    </row>
    <row r="25" spans="2:8" x14ac:dyDescent="0.25">
      <c r="B25" s="8"/>
      <c r="C25" s="9" t="s">
        <v>86</v>
      </c>
      <c r="D25" s="9" t="s">
        <v>66</v>
      </c>
      <c r="E25" s="9" t="s">
        <v>67</v>
      </c>
      <c r="F25" s="9" t="s">
        <v>59</v>
      </c>
      <c r="G25" s="9" t="s">
        <v>69</v>
      </c>
      <c r="H25" s="9" t="s">
        <v>70</v>
      </c>
    </row>
    <row r="26" spans="2:8" x14ac:dyDescent="0.25">
      <c r="B26" s="4" t="s">
        <v>58</v>
      </c>
      <c r="C26" s="4" t="s">
        <v>42</v>
      </c>
      <c r="D26" s="74" t="s">
        <v>43</v>
      </c>
      <c r="E26" s="74"/>
      <c r="F26" s="74"/>
      <c r="G26" s="74"/>
      <c r="H26" s="74"/>
    </row>
    <row r="27" spans="2:8" x14ac:dyDescent="0.25">
      <c r="B27" s="3" t="s">
        <v>6</v>
      </c>
      <c r="C27" s="3" t="s">
        <v>7</v>
      </c>
      <c r="D27" s="3">
        <v>8.6999999999999993</v>
      </c>
      <c r="E27" s="3">
        <v>12.27</v>
      </c>
      <c r="F27" s="5">
        <v>12.64</v>
      </c>
      <c r="G27" s="3">
        <f>[1]Sheet1!L25</f>
        <v>13.44</v>
      </c>
      <c r="H27" s="5">
        <f>(D27+E27+F27+G27)/4</f>
        <v>11.762499999999999</v>
      </c>
    </row>
    <row r="28" spans="2:8" x14ac:dyDescent="0.25">
      <c r="B28" s="3" t="s">
        <v>8</v>
      </c>
      <c r="C28" s="3" t="s">
        <v>9</v>
      </c>
      <c r="D28" s="3">
        <v>24.38</v>
      </c>
      <c r="E28" s="3">
        <v>0</v>
      </c>
      <c r="F28" s="5">
        <v>5.25</v>
      </c>
      <c r="G28" s="3">
        <v>0</v>
      </c>
      <c r="H28" s="5">
        <f>(D28+E28+F28+G28)/4</f>
        <v>7.4074999999999998</v>
      </c>
    </row>
    <row r="29" spans="2:8" x14ac:dyDescent="0.25">
      <c r="B29" s="3" t="s">
        <v>10</v>
      </c>
      <c r="C29" s="3" t="s">
        <v>11</v>
      </c>
      <c r="D29" s="3">
        <v>10.59</v>
      </c>
      <c r="E29" s="3">
        <v>0.37</v>
      </c>
      <c r="F29" s="5">
        <v>1.36</v>
      </c>
      <c r="G29" s="3">
        <f>[1]Sheet1!L27</f>
        <v>0.7</v>
      </c>
      <c r="H29" s="5">
        <f t="shared" ref="H29:H45" si="3">(D29+E29+F29+G29)/4</f>
        <v>3.2549999999999994</v>
      </c>
    </row>
    <row r="30" spans="2:8" x14ac:dyDescent="0.25">
      <c r="B30" s="3" t="s">
        <v>12</v>
      </c>
      <c r="C30" s="3" t="s">
        <v>44</v>
      </c>
      <c r="D30" s="3">
        <v>2.84</v>
      </c>
      <c r="E30" s="3">
        <v>30.59</v>
      </c>
      <c r="F30" s="5">
        <v>15.38</v>
      </c>
      <c r="G30" s="3">
        <f>[1]Sheet1!L28</f>
        <v>11.52</v>
      </c>
      <c r="H30" s="5">
        <f t="shared" si="3"/>
        <v>15.0825</v>
      </c>
    </row>
    <row r="31" spans="2:8" x14ac:dyDescent="0.25">
      <c r="B31" s="3" t="s">
        <v>14</v>
      </c>
      <c r="C31" s="3" t="s">
        <v>45</v>
      </c>
      <c r="D31" s="3">
        <v>2.64</v>
      </c>
      <c r="E31" s="3">
        <v>1.46</v>
      </c>
      <c r="F31" s="5">
        <v>1.95</v>
      </c>
      <c r="G31" s="3">
        <f>[1]Sheet1!L29</f>
        <v>2.79</v>
      </c>
      <c r="H31" s="5">
        <f t="shared" si="3"/>
        <v>2.21</v>
      </c>
    </row>
    <row r="32" spans="2:8" x14ac:dyDescent="0.25">
      <c r="B32" s="3" t="s">
        <v>16</v>
      </c>
      <c r="C32" s="3" t="s">
        <v>17</v>
      </c>
      <c r="D32" s="3">
        <v>0</v>
      </c>
      <c r="E32" s="3">
        <v>0</v>
      </c>
      <c r="F32" s="5">
        <v>0</v>
      </c>
      <c r="G32" s="3">
        <v>0</v>
      </c>
      <c r="H32" s="5">
        <f t="shared" si="3"/>
        <v>0</v>
      </c>
    </row>
    <row r="33" spans="2:11" x14ac:dyDescent="0.25">
      <c r="B33" s="6" t="s">
        <v>18</v>
      </c>
      <c r="C33" s="6" t="s">
        <v>46</v>
      </c>
      <c r="D33" s="6">
        <v>49.15</v>
      </c>
      <c r="E33" s="6">
        <v>44.69</v>
      </c>
      <c r="F33" s="7">
        <v>36.58</v>
      </c>
      <c r="G33" s="6">
        <f>[1]Sheet1!L31</f>
        <v>28.45</v>
      </c>
      <c r="H33" s="7">
        <f t="shared" si="3"/>
        <v>39.717500000000001</v>
      </c>
    </row>
    <row r="34" spans="2:11" x14ac:dyDescent="0.25">
      <c r="B34" s="3" t="s">
        <v>20</v>
      </c>
      <c r="C34" s="3" t="s">
        <v>21</v>
      </c>
      <c r="D34" s="3">
        <v>8.5</v>
      </c>
      <c r="E34" s="3">
        <v>10.07</v>
      </c>
      <c r="F34" s="5">
        <v>13.23</v>
      </c>
      <c r="G34" s="3">
        <f>[1]Sheet1!L32</f>
        <v>15.88</v>
      </c>
      <c r="H34" s="5">
        <f t="shared" si="3"/>
        <v>11.92</v>
      </c>
    </row>
    <row r="35" spans="2:11" x14ac:dyDescent="0.25">
      <c r="B35" s="3" t="s">
        <v>22</v>
      </c>
      <c r="C35" s="3" t="s">
        <v>47</v>
      </c>
      <c r="D35" s="3">
        <v>0.56999999999999995</v>
      </c>
      <c r="E35" s="3">
        <v>0.73</v>
      </c>
      <c r="F35" s="5">
        <v>0.78</v>
      </c>
      <c r="G35" s="3">
        <f>[1]Sheet1!L33</f>
        <v>0.52</v>
      </c>
      <c r="H35" s="5">
        <f t="shared" si="3"/>
        <v>0.65</v>
      </c>
    </row>
    <row r="36" spans="2:11" x14ac:dyDescent="0.25">
      <c r="B36" s="3" t="s">
        <v>24</v>
      </c>
      <c r="C36" s="3" t="s">
        <v>23</v>
      </c>
      <c r="D36" s="3">
        <v>0.95</v>
      </c>
      <c r="E36" s="3">
        <v>0.92</v>
      </c>
      <c r="F36" s="5">
        <v>0.78</v>
      </c>
      <c r="G36" s="3">
        <f>[1]Sheet1!L34</f>
        <v>1.04</v>
      </c>
      <c r="H36" s="5">
        <f t="shared" si="3"/>
        <v>0.9225000000000001</v>
      </c>
    </row>
    <row r="37" spans="2:11" x14ac:dyDescent="0.25">
      <c r="B37" s="3" t="s">
        <v>26</v>
      </c>
      <c r="C37" s="3" t="s">
        <v>25</v>
      </c>
      <c r="D37" s="3">
        <v>0.95</v>
      </c>
      <c r="E37" s="3">
        <v>0.92</v>
      </c>
      <c r="F37" s="5">
        <v>1.56</v>
      </c>
      <c r="G37" s="3">
        <f>[1]Sheet1!L35</f>
        <v>2.98</v>
      </c>
      <c r="H37" s="5">
        <f t="shared" si="3"/>
        <v>1.6025</v>
      </c>
    </row>
    <row r="38" spans="2:11" x14ac:dyDescent="0.25">
      <c r="B38" s="3" t="s">
        <v>28</v>
      </c>
      <c r="C38" s="3" t="s">
        <v>27</v>
      </c>
      <c r="D38" s="3">
        <v>5.86</v>
      </c>
      <c r="E38" s="3">
        <v>4.21</v>
      </c>
      <c r="F38" s="5">
        <v>3.5</v>
      </c>
      <c r="G38" s="3">
        <f>[1]Sheet1!L36</f>
        <v>5.94</v>
      </c>
      <c r="H38" s="5">
        <f t="shared" si="3"/>
        <v>4.8775000000000004</v>
      </c>
    </row>
    <row r="39" spans="2:11" x14ac:dyDescent="0.25">
      <c r="B39" s="3" t="s">
        <v>30</v>
      </c>
      <c r="C39" s="3" t="s">
        <v>48</v>
      </c>
      <c r="D39" s="3">
        <v>27.41</v>
      </c>
      <c r="E39" s="3">
        <v>33.15</v>
      </c>
      <c r="F39" s="5">
        <v>27.04</v>
      </c>
      <c r="G39" s="3">
        <f>[1]Sheet1!L37</f>
        <v>25.65</v>
      </c>
      <c r="H39" s="5">
        <f t="shared" si="3"/>
        <v>28.3125</v>
      </c>
    </row>
    <row r="40" spans="2:11" x14ac:dyDescent="0.25">
      <c r="B40" s="3" t="s">
        <v>32</v>
      </c>
      <c r="C40" s="3" t="s">
        <v>49</v>
      </c>
      <c r="D40" s="3">
        <v>0</v>
      </c>
      <c r="E40" s="3">
        <v>4.4000000000000004</v>
      </c>
      <c r="F40" s="5">
        <v>7.98</v>
      </c>
      <c r="G40" s="3">
        <f>[1]Sheet1!L38</f>
        <v>10.99</v>
      </c>
      <c r="H40" s="5">
        <f t="shared" si="3"/>
        <v>5.8425000000000002</v>
      </c>
    </row>
    <row r="41" spans="2:11" x14ac:dyDescent="0.25">
      <c r="B41" s="3" t="s">
        <v>34</v>
      </c>
      <c r="C41" s="3" t="s">
        <v>50</v>
      </c>
      <c r="D41" s="3">
        <v>0.19</v>
      </c>
      <c r="E41" s="3">
        <v>0.18</v>
      </c>
      <c r="F41" s="5">
        <v>0</v>
      </c>
      <c r="G41" s="3">
        <f>[1]Sheet1!L39</f>
        <v>0</v>
      </c>
      <c r="H41" s="5">
        <f t="shared" si="3"/>
        <v>9.2499999999999999E-2</v>
      </c>
    </row>
    <row r="42" spans="2:11" x14ac:dyDescent="0.25">
      <c r="B42" s="3" t="s">
        <v>36</v>
      </c>
      <c r="C42" s="3" t="s">
        <v>51</v>
      </c>
      <c r="D42" s="3">
        <v>0</v>
      </c>
      <c r="E42" s="3">
        <v>0</v>
      </c>
      <c r="F42" s="5">
        <v>0</v>
      </c>
      <c r="G42" s="3">
        <f>[1]Sheet1!L40</f>
        <v>0</v>
      </c>
      <c r="H42" s="5">
        <f t="shared" si="3"/>
        <v>0</v>
      </c>
    </row>
    <row r="43" spans="2:11" x14ac:dyDescent="0.25">
      <c r="B43" s="3" t="s">
        <v>38</v>
      </c>
      <c r="C43" s="3" t="s">
        <v>52</v>
      </c>
      <c r="D43" s="3">
        <v>0</v>
      </c>
      <c r="E43" s="3">
        <v>0</v>
      </c>
      <c r="F43" s="5">
        <v>0</v>
      </c>
      <c r="G43" s="3">
        <v>0</v>
      </c>
      <c r="H43" s="5">
        <f t="shared" si="3"/>
        <v>0</v>
      </c>
    </row>
    <row r="44" spans="2:11" x14ac:dyDescent="0.25">
      <c r="B44" s="3" t="s">
        <v>53</v>
      </c>
      <c r="C44" s="3" t="s">
        <v>54</v>
      </c>
      <c r="D44" s="3">
        <v>6.42</v>
      </c>
      <c r="E44" s="3">
        <v>0.73</v>
      </c>
      <c r="F44" s="5">
        <v>8.5500000000000007</v>
      </c>
      <c r="G44" s="3">
        <v>8.5500000000000007</v>
      </c>
      <c r="H44" s="5">
        <f t="shared" si="3"/>
        <v>6.0625</v>
      </c>
    </row>
    <row r="45" spans="2:11" x14ac:dyDescent="0.25">
      <c r="B45" s="3" t="s">
        <v>55</v>
      </c>
      <c r="C45" s="3" t="s">
        <v>56</v>
      </c>
      <c r="D45" s="3">
        <v>100</v>
      </c>
      <c r="E45" s="3">
        <v>100</v>
      </c>
      <c r="F45" s="5">
        <v>100</v>
      </c>
      <c r="G45" s="3">
        <v>100</v>
      </c>
      <c r="H45" s="5">
        <f t="shared" si="3"/>
        <v>100</v>
      </c>
    </row>
    <row r="47" spans="2:11" x14ac:dyDescent="0.25">
      <c r="B47" s="8"/>
      <c r="C47" s="9" t="s">
        <v>87</v>
      </c>
      <c r="D47" s="9" t="s">
        <v>155</v>
      </c>
      <c r="E47" s="9" t="s">
        <v>67</v>
      </c>
      <c r="F47" s="9" t="s">
        <v>59</v>
      </c>
      <c r="G47" s="9" t="s">
        <v>69</v>
      </c>
      <c r="H47" s="9" t="s">
        <v>70</v>
      </c>
      <c r="J47" t="s">
        <v>157</v>
      </c>
      <c r="K47" t="s">
        <v>159</v>
      </c>
    </row>
    <row r="48" spans="2:11" x14ac:dyDescent="0.25">
      <c r="B48" s="4" t="s">
        <v>58</v>
      </c>
      <c r="C48" s="4" t="s">
        <v>42</v>
      </c>
      <c r="D48" s="74" t="s">
        <v>43</v>
      </c>
      <c r="E48" s="74"/>
      <c r="F48" s="74"/>
      <c r="G48" s="74"/>
      <c r="H48" s="74"/>
    </row>
    <row r="49" spans="2:8" x14ac:dyDescent="0.25">
      <c r="B49" s="3" t="s">
        <v>6</v>
      </c>
      <c r="C49" s="3" t="s">
        <v>7</v>
      </c>
      <c r="D49" s="3" t="s">
        <v>68</v>
      </c>
      <c r="E49" s="3">
        <v>2.08</v>
      </c>
      <c r="F49" s="5">
        <v>5.95</v>
      </c>
      <c r="G49" s="3">
        <f>[2]Sheet1!L25</f>
        <v>13.44</v>
      </c>
      <c r="H49" s="41">
        <f>(+E49+F49+G49)/3</f>
        <v>7.1566666666666663</v>
      </c>
    </row>
    <row r="50" spans="2:8" x14ac:dyDescent="0.25">
      <c r="B50" s="3" t="s">
        <v>8</v>
      </c>
      <c r="C50" s="3" t="s">
        <v>9</v>
      </c>
      <c r="D50" s="3" t="s">
        <v>68</v>
      </c>
      <c r="E50" s="3">
        <v>8.9</v>
      </c>
      <c r="F50" s="5">
        <v>0.7</v>
      </c>
      <c r="G50" s="3">
        <f>[2]Sheet1!L26</f>
        <v>2.19</v>
      </c>
      <c r="H50" s="41">
        <f t="shared" ref="H50:H67" si="4">(+E50+F50+G50)/3</f>
        <v>3.9299999999999997</v>
      </c>
    </row>
    <row r="51" spans="2:8" x14ac:dyDescent="0.25">
      <c r="B51" s="3" t="s">
        <v>10</v>
      </c>
      <c r="C51" s="3" t="s">
        <v>11</v>
      </c>
      <c r="D51" s="3" t="s">
        <v>68</v>
      </c>
      <c r="E51" s="3">
        <v>0</v>
      </c>
      <c r="F51" s="5">
        <v>0.35</v>
      </c>
      <c r="G51" s="3">
        <v>0</v>
      </c>
      <c r="H51" s="41">
        <f t="shared" si="4"/>
        <v>0.11666666666666665</v>
      </c>
    </row>
    <row r="52" spans="2:8" x14ac:dyDescent="0.25">
      <c r="B52" s="3" t="s">
        <v>12</v>
      </c>
      <c r="C52" s="3" t="s">
        <v>44</v>
      </c>
      <c r="D52" s="3" t="s">
        <v>68</v>
      </c>
      <c r="E52" s="3">
        <v>3.27</v>
      </c>
      <c r="F52" s="5">
        <v>13.64</v>
      </c>
      <c r="G52" s="3">
        <f>[2]Sheet1!L28</f>
        <v>14.38</v>
      </c>
      <c r="H52" s="41">
        <f t="shared" si="4"/>
        <v>10.43</v>
      </c>
    </row>
    <row r="53" spans="2:8" x14ac:dyDescent="0.25">
      <c r="B53" s="3" t="s">
        <v>14</v>
      </c>
      <c r="C53" s="3" t="s">
        <v>45</v>
      </c>
      <c r="D53" s="3" t="s">
        <v>68</v>
      </c>
      <c r="E53" s="3">
        <v>10.68</v>
      </c>
      <c r="F53" s="5">
        <v>14.68</v>
      </c>
      <c r="G53" s="3">
        <f>[2]Sheet1!L29</f>
        <v>4.68</v>
      </c>
      <c r="H53" s="41">
        <f t="shared" si="4"/>
        <v>10.013333333333334</v>
      </c>
    </row>
    <row r="54" spans="2:8" x14ac:dyDescent="0.25">
      <c r="B54" s="3" t="s">
        <v>16</v>
      </c>
      <c r="C54" s="3" t="s">
        <v>17</v>
      </c>
      <c r="D54" s="3" t="s">
        <v>68</v>
      </c>
      <c r="E54" s="3">
        <v>0</v>
      </c>
      <c r="F54" s="5">
        <v>0</v>
      </c>
      <c r="G54" s="3">
        <v>0</v>
      </c>
      <c r="H54" s="41">
        <f t="shared" si="4"/>
        <v>0</v>
      </c>
    </row>
    <row r="55" spans="2:8" x14ac:dyDescent="0.25">
      <c r="B55" s="6" t="s">
        <v>18</v>
      </c>
      <c r="C55" s="6" t="s">
        <v>46</v>
      </c>
      <c r="D55" s="6" t="s">
        <v>68</v>
      </c>
      <c r="E55" s="6">
        <v>24.93</v>
      </c>
      <c r="F55" s="7">
        <v>35.32</v>
      </c>
      <c r="G55" s="6">
        <f>[2]Sheet1!L31</f>
        <v>34.69</v>
      </c>
      <c r="H55" s="7">
        <f>(+E55+F55+G55)/3</f>
        <v>31.646666666666665</v>
      </c>
    </row>
    <row r="56" spans="2:8" x14ac:dyDescent="0.25">
      <c r="B56" s="3" t="s">
        <v>20</v>
      </c>
      <c r="C56" s="3" t="s">
        <v>21</v>
      </c>
      <c r="D56" s="3" t="s">
        <v>68</v>
      </c>
      <c r="E56" s="3">
        <v>4.16</v>
      </c>
      <c r="F56" s="5">
        <v>8.74</v>
      </c>
      <c r="G56" s="3">
        <f>[2]Sheet1!L32</f>
        <v>26.25</v>
      </c>
      <c r="H56" s="41">
        <f t="shared" si="4"/>
        <v>13.049999999999999</v>
      </c>
    </row>
    <row r="57" spans="2:8" x14ac:dyDescent="0.25">
      <c r="B57" s="3" t="s">
        <v>22</v>
      </c>
      <c r="C57" s="3" t="s">
        <v>47</v>
      </c>
      <c r="D57" s="3" t="s">
        <v>68</v>
      </c>
      <c r="E57" s="3">
        <v>0.59</v>
      </c>
      <c r="F57" s="5">
        <v>0.7</v>
      </c>
      <c r="G57" s="3">
        <f>[2]Sheet1!L33</f>
        <v>0.31</v>
      </c>
      <c r="H57" s="41">
        <f t="shared" si="4"/>
        <v>0.53333333333333333</v>
      </c>
    </row>
    <row r="58" spans="2:8" x14ac:dyDescent="0.25">
      <c r="B58" s="3" t="s">
        <v>24</v>
      </c>
      <c r="C58" s="3" t="s">
        <v>23</v>
      </c>
      <c r="D58" s="3" t="s">
        <v>68</v>
      </c>
      <c r="E58" s="3">
        <v>0.59</v>
      </c>
      <c r="F58" s="5">
        <v>0.7</v>
      </c>
      <c r="G58" s="3">
        <f>[2]Sheet1!L34</f>
        <v>0.62</v>
      </c>
      <c r="H58" s="41">
        <f t="shared" si="4"/>
        <v>0.63666666666666671</v>
      </c>
    </row>
    <row r="59" spans="2:8" x14ac:dyDescent="0.25">
      <c r="B59" s="3" t="s">
        <v>26</v>
      </c>
      <c r="C59" s="3" t="s">
        <v>25</v>
      </c>
      <c r="D59" s="3" t="s">
        <v>68</v>
      </c>
      <c r="E59" s="3">
        <v>1.19</v>
      </c>
      <c r="F59" s="5">
        <v>1.75</v>
      </c>
      <c r="G59" s="3">
        <f>[2]Sheet1!L35</f>
        <v>0.93</v>
      </c>
      <c r="H59" s="41">
        <f t="shared" si="4"/>
        <v>1.29</v>
      </c>
    </row>
    <row r="60" spans="2:8" x14ac:dyDescent="0.25">
      <c r="B60" s="3" t="s">
        <v>28</v>
      </c>
      <c r="C60" s="3" t="s">
        <v>27</v>
      </c>
      <c r="D60" s="3" t="s">
        <v>68</v>
      </c>
      <c r="E60" s="3">
        <v>1.48</v>
      </c>
      <c r="F60" s="5">
        <v>2.8</v>
      </c>
      <c r="G60" s="3">
        <f>[2]Sheet1!L36</f>
        <v>4.6900000000000004</v>
      </c>
      <c r="H60" s="41">
        <f t="shared" si="4"/>
        <v>2.9899999999999998</v>
      </c>
    </row>
    <row r="61" spans="2:8" x14ac:dyDescent="0.25">
      <c r="B61" s="3" t="s">
        <v>30</v>
      </c>
      <c r="C61" s="3" t="s">
        <v>48</v>
      </c>
      <c r="D61" s="3" t="s">
        <v>68</v>
      </c>
      <c r="E61" s="3">
        <v>62.61</v>
      </c>
      <c r="F61" s="5">
        <v>30.6</v>
      </c>
      <c r="G61" s="3">
        <f>[2]Sheet1!L37</f>
        <v>20.32</v>
      </c>
      <c r="H61" s="41">
        <f t="shared" si="4"/>
        <v>37.843333333333334</v>
      </c>
    </row>
    <row r="62" spans="2:8" x14ac:dyDescent="0.25">
      <c r="B62" s="3" t="s">
        <v>32</v>
      </c>
      <c r="C62" s="3" t="s">
        <v>49</v>
      </c>
      <c r="D62" s="3" t="s">
        <v>68</v>
      </c>
      <c r="E62" s="3">
        <v>3.86</v>
      </c>
      <c r="F62" s="5">
        <v>0</v>
      </c>
      <c r="G62" s="3">
        <f>[2]Sheet1!L38</f>
        <v>0.63</v>
      </c>
      <c r="H62" s="41">
        <f t="shared" si="4"/>
        <v>1.4966666666666668</v>
      </c>
    </row>
    <row r="63" spans="2:8" x14ac:dyDescent="0.25">
      <c r="B63" s="3" t="s">
        <v>34</v>
      </c>
      <c r="C63" s="3" t="s">
        <v>50</v>
      </c>
      <c r="D63" s="3" t="s">
        <v>68</v>
      </c>
      <c r="E63" s="3">
        <v>0</v>
      </c>
      <c r="F63" s="5">
        <v>0</v>
      </c>
      <c r="G63" s="3">
        <v>2.5</v>
      </c>
      <c r="H63" s="41">
        <f t="shared" si="4"/>
        <v>0.83333333333333337</v>
      </c>
    </row>
    <row r="64" spans="2:8" x14ac:dyDescent="0.25">
      <c r="B64" s="3" t="s">
        <v>36</v>
      </c>
      <c r="C64" s="3" t="s">
        <v>51</v>
      </c>
      <c r="D64" s="3" t="s">
        <v>68</v>
      </c>
      <c r="E64" s="3">
        <v>0</v>
      </c>
      <c r="F64" s="5">
        <v>0</v>
      </c>
      <c r="G64" s="3">
        <f>[2]Sheet1!L40</f>
        <v>0</v>
      </c>
      <c r="H64" s="41">
        <f t="shared" si="4"/>
        <v>0</v>
      </c>
    </row>
    <row r="65" spans="2:8" x14ac:dyDescent="0.25">
      <c r="B65" s="3" t="s">
        <v>38</v>
      </c>
      <c r="C65" s="3" t="s">
        <v>52</v>
      </c>
      <c r="D65" s="3" t="s">
        <v>68</v>
      </c>
      <c r="E65" s="3">
        <v>0</v>
      </c>
      <c r="F65" s="5">
        <v>0</v>
      </c>
      <c r="G65" s="3">
        <v>0.31</v>
      </c>
      <c r="H65" s="41">
        <f t="shared" si="4"/>
        <v>0.10333333333333333</v>
      </c>
    </row>
    <row r="66" spans="2:8" x14ac:dyDescent="0.25">
      <c r="B66" s="3" t="s">
        <v>53</v>
      </c>
      <c r="C66" s="3" t="s">
        <v>54</v>
      </c>
      <c r="D66" s="3" t="s">
        <v>68</v>
      </c>
      <c r="E66" s="3">
        <v>0.59</v>
      </c>
      <c r="F66" s="5">
        <v>19.93</v>
      </c>
      <c r="G66" s="3">
        <v>8.75</v>
      </c>
      <c r="H66" s="41">
        <f>(+E66+F66+G66)/3</f>
        <v>9.7566666666666659</v>
      </c>
    </row>
    <row r="67" spans="2:8" x14ac:dyDescent="0.25">
      <c r="B67" s="3" t="s">
        <v>55</v>
      </c>
      <c r="C67" s="3" t="s">
        <v>56</v>
      </c>
      <c r="D67" s="3" t="s">
        <v>68</v>
      </c>
      <c r="E67" s="3">
        <v>100</v>
      </c>
      <c r="F67" s="5">
        <v>100</v>
      </c>
      <c r="G67" s="3">
        <v>100</v>
      </c>
      <c r="H67" s="41">
        <f t="shared" si="4"/>
        <v>100</v>
      </c>
    </row>
    <row r="69" spans="2:8" x14ac:dyDescent="0.25">
      <c r="B69" s="8"/>
      <c r="C69" s="9" t="s">
        <v>88</v>
      </c>
      <c r="D69" s="9" t="s">
        <v>66</v>
      </c>
      <c r="E69" s="9" t="s">
        <v>67</v>
      </c>
      <c r="F69" s="9" t="s">
        <v>59</v>
      </c>
      <c r="G69" s="9" t="s">
        <v>69</v>
      </c>
      <c r="H69" s="9" t="s">
        <v>70</v>
      </c>
    </row>
    <row r="70" spans="2:8" x14ac:dyDescent="0.25">
      <c r="B70" s="4" t="s">
        <v>58</v>
      </c>
      <c r="C70" s="4" t="s">
        <v>42</v>
      </c>
      <c r="D70" s="74" t="s">
        <v>43</v>
      </c>
      <c r="E70" s="74"/>
      <c r="F70" s="74"/>
      <c r="G70" s="74"/>
      <c r="H70" s="74"/>
    </row>
    <row r="71" spans="2:8" x14ac:dyDescent="0.25">
      <c r="B71" s="3" t="s">
        <v>6</v>
      </c>
      <c r="C71" s="3" t="s">
        <v>7</v>
      </c>
      <c r="D71" s="3">
        <v>4.24</v>
      </c>
      <c r="E71" s="3">
        <v>6.87</v>
      </c>
      <c r="F71" s="5">
        <v>2.0099999999999998</v>
      </c>
      <c r="G71" s="3">
        <f>[3]Sheet1!L25</f>
        <v>5</v>
      </c>
      <c r="H71" s="5">
        <f>(D71+E71+F71+G71)/4</f>
        <v>4.5299999999999994</v>
      </c>
    </row>
    <row r="72" spans="2:8" x14ac:dyDescent="0.25">
      <c r="B72" s="3" t="s">
        <v>8</v>
      </c>
      <c r="C72" s="3" t="s">
        <v>9</v>
      </c>
      <c r="D72" s="3">
        <v>1.1299999999999999</v>
      </c>
      <c r="E72" s="3">
        <v>0</v>
      </c>
      <c r="F72" s="5">
        <v>24.37</v>
      </c>
      <c r="G72" s="3">
        <v>0</v>
      </c>
      <c r="H72" s="5">
        <f t="shared" ref="H72:H89" si="5">(D72+E72+F72+G72)/4</f>
        <v>6.375</v>
      </c>
    </row>
    <row r="73" spans="2:8" x14ac:dyDescent="0.25">
      <c r="B73" s="3" t="s">
        <v>10</v>
      </c>
      <c r="C73" s="3" t="s">
        <v>11</v>
      </c>
      <c r="D73" s="3">
        <v>0</v>
      </c>
      <c r="E73" s="3">
        <v>0</v>
      </c>
      <c r="F73" s="5">
        <v>0</v>
      </c>
      <c r="G73" s="3">
        <f>[3]Sheet1!L27</f>
        <v>0.63</v>
      </c>
      <c r="H73" s="5">
        <f t="shared" si="5"/>
        <v>0.1575</v>
      </c>
    </row>
    <row r="74" spans="2:8" x14ac:dyDescent="0.25">
      <c r="B74" s="3" t="s">
        <v>12</v>
      </c>
      <c r="C74" s="3" t="s">
        <v>44</v>
      </c>
      <c r="D74" s="3">
        <v>3.96</v>
      </c>
      <c r="E74" s="3">
        <v>5.07</v>
      </c>
      <c r="F74" s="5">
        <v>9.0399999999999991</v>
      </c>
      <c r="G74" s="3">
        <f>[3]Sheet1!L28</f>
        <v>18.12</v>
      </c>
      <c r="H74" s="5">
        <f t="shared" si="5"/>
        <v>9.0474999999999994</v>
      </c>
    </row>
    <row r="75" spans="2:8" x14ac:dyDescent="0.25">
      <c r="B75" s="3" t="s">
        <v>14</v>
      </c>
      <c r="C75" s="3" t="s">
        <v>45</v>
      </c>
      <c r="D75" s="3">
        <v>5.36</v>
      </c>
      <c r="E75" s="3">
        <v>1.49</v>
      </c>
      <c r="F75" s="5">
        <v>3.27</v>
      </c>
      <c r="G75" s="3">
        <f>[3]Sheet1!L29</f>
        <v>10</v>
      </c>
      <c r="H75" s="5">
        <f t="shared" si="5"/>
        <v>5.03</v>
      </c>
    </row>
    <row r="76" spans="2:8" x14ac:dyDescent="0.25">
      <c r="B76" s="3" t="s">
        <v>16</v>
      </c>
      <c r="C76" s="3" t="s">
        <v>17</v>
      </c>
      <c r="D76" s="3">
        <v>0</v>
      </c>
      <c r="E76" s="3">
        <v>0</v>
      </c>
      <c r="F76" s="5">
        <v>0</v>
      </c>
      <c r="G76" s="3">
        <v>0</v>
      </c>
      <c r="H76" s="5">
        <f t="shared" si="5"/>
        <v>0</v>
      </c>
    </row>
    <row r="77" spans="2:8" x14ac:dyDescent="0.25">
      <c r="B77" s="6" t="s">
        <v>18</v>
      </c>
      <c r="C77" s="6" t="s">
        <v>46</v>
      </c>
      <c r="D77" s="6">
        <v>14.69</v>
      </c>
      <c r="E77" s="6">
        <v>13.43</v>
      </c>
      <c r="F77" s="7">
        <v>38.69</v>
      </c>
      <c r="G77" s="6">
        <f>[3]Sheet1!L31</f>
        <v>33.75</v>
      </c>
      <c r="H77" s="7">
        <f t="shared" si="5"/>
        <v>25.14</v>
      </c>
    </row>
    <row r="78" spans="2:8" x14ac:dyDescent="0.25">
      <c r="B78" s="3" t="s">
        <v>20</v>
      </c>
      <c r="C78" s="3" t="s">
        <v>21</v>
      </c>
      <c r="D78" s="3">
        <v>11.58</v>
      </c>
      <c r="E78" s="3">
        <v>7.76</v>
      </c>
      <c r="F78" s="5">
        <v>10.81</v>
      </c>
      <c r="G78" s="3">
        <f>[3]Sheet1!L32</f>
        <v>14.06</v>
      </c>
      <c r="H78" s="5">
        <f t="shared" si="5"/>
        <v>11.0525</v>
      </c>
    </row>
    <row r="79" spans="2:8" x14ac:dyDescent="0.25">
      <c r="B79" s="3" t="s">
        <v>22</v>
      </c>
      <c r="C79" s="3" t="s">
        <v>47</v>
      </c>
      <c r="D79" s="3">
        <v>1.7</v>
      </c>
      <c r="E79" s="3">
        <v>0.59</v>
      </c>
      <c r="F79" s="5">
        <v>0.25</v>
      </c>
      <c r="G79" s="3">
        <f>[3]Sheet1!L33</f>
        <v>0.31</v>
      </c>
      <c r="H79" s="5">
        <f t="shared" si="5"/>
        <v>0.71250000000000002</v>
      </c>
    </row>
    <row r="80" spans="2:8" x14ac:dyDescent="0.25">
      <c r="B80" s="3" t="s">
        <v>24</v>
      </c>
      <c r="C80" s="3" t="s">
        <v>23</v>
      </c>
      <c r="D80" s="3">
        <v>0.56000000000000005</v>
      </c>
      <c r="E80" s="3">
        <v>0.59</v>
      </c>
      <c r="F80" s="5">
        <v>0.5</v>
      </c>
      <c r="G80" s="3">
        <f>[3]Sheet1!L34</f>
        <v>0.31</v>
      </c>
      <c r="H80" s="5">
        <f t="shared" si="5"/>
        <v>0.49</v>
      </c>
    </row>
    <row r="81" spans="2:8" x14ac:dyDescent="0.25">
      <c r="B81" s="3" t="s">
        <v>26</v>
      </c>
      <c r="C81" s="3" t="s">
        <v>25</v>
      </c>
      <c r="D81" s="3">
        <v>6.78</v>
      </c>
      <c r="E81" s="3">
        <v>1.79</v>
      </c>
      <c r="F81" s="5">
        <v>1.26</v>
      </c>
      <c r="G81" s="3">
        <f>[3]Sheet1!L35</f>
        <v>1.88</v>
      </c>
      <c r="H81" s="5">
        <f t="shared" si="5"/>
        <v>2.9275000000000002</v>
      </c>
    </row>
    <row r="82" spans="2:8" x14ac:dyDescent="0.25">
      <c r="B82" s="3" t="s">
        <v>28</v>
      </c>
      <c r="C82" s="3" t="s">
        <v>27</v>
      </c>
      <c r="D82" s="3">
        <v>5.65</v>
      </c>
      <c r="E82" s="3">
        <v>6.27</v>
      </c>
      <c r="F82" s="5">
        <v>2.76</v>
      </c>
      <c r="G82" s="3">
        <f>[3]Sheet1!L36</f>
        <v>5</v>
      </c>
      <c r="H82" s="5">
        <f t="shared" si="5"/>
        <v>4.92</v>
      </c>
    </row>
    <row r="83" spans="2:8" x14ac:dyDescent="0.25">
      <c r="B83" s="3" t="s">
        <v>30</v>
      </c>
      <c r="C83" s="3" t="s">
        <v>48</v>
      </c>
      <c r="D83" s="3">
        <v>50.57</v>
      </c>
      <c r="E83" s="3">
        <v>57.32</v>
      </c>
      <c r="F83" s="5">
        <v>37.94</v>
      </c>
      <c r="G83" s="3">
        <f>[3]Sheet1!L37</f>
        <v>30.94</v>
      </c>
      <c r="H83" s="5">
        <f t="shared" si="5"/>
        <v>44.192499999999995</v>
      </c>
    </row>
    <row r="84" spans="2:8" x14ac:dyDescent="0.25">
      <c r="B84" s="3" t="s">
        <v>32</v>
      </c>
      <c r="C84" s="3" t="s">
        <v>49</v>
      </c>
      <c r="D84" s="3">
        <v>4.8</v>
      </c>
      <c r="E84" s="3">
        <v>6.27</v>
      </c>
      <c r="F84" s="5">
        <v>0</v>
      </c>
      <c r="G84" s="3">
        <v>0</v>
      </c>
      <c r="H84" s="5">
        <f t="shared" si="5"/>
        <v>2.7675000000000001</v>
      </c>
    </row>
    <row r="85" spans="2:8" x14ac:dyDescent="0.25">
      <c r="B85" s="3" t="s">
        <v>34</v>
      </c>
      <c r="C85" s="3" t="s">
        <v>50</v>
      </c>
      <c r="D85" s="3">
        <v>0</v>
      </c>
      <c r="E85" s="3">
        <v>0</v>
      </c>
      <c r="F85" s="5">
        <v>0</v>
      </c>
      <c r="G85" s="3">
        <f>[3]Sheet1!L39</f>
        <v>0</v>
      </c>
      <c r="H85" s="5">
        <f t="shared" si="5"/>
        <v>0</v>
      </c>
    </row>
    <row r="86" spans="2:8" x14ac:dyDescent="0.25">
      <c r="B86" s="3" t="s">
        <v>36</v>
      </c>
      <c r="C86" s="3" t="s">
        <v>51</v>
      </c>
      <c r="D86" s="3">
        <v>0</v>
      </c>
      <c r="E86" s="3">
        <v>0</v>
      </c>
      <c r="F86" s="5">
        <v>0</v>
      </c>
      <c r="G86" s="3">
        <f>[3]Sheet1!L40</f>
        <v>0</v>
      </c>
      <c r="H86" s="5">
        <f t="shared" si="5"/>
        <v>0</v>
      </c>
    </row>
    <row r="87" spans="2:8" x14ac:dyDescent="0.25">
      <c r="B87" s="3" t="s">
        <v>38</v>
      </c>
      <c r="C87" s="3" t="s">
        <v>52</v>
      </c>
      <c r="D87" s="3">
        <v>0</v>
      </c>
      <c r="E87" s="3">
        <v>0</v>
      </c>
      <c r="F87" s="5">
        <v>0</v>
      </c>
      <c r="G87" s="3">
        <v>0</v>
      </c>
      <c r="H87" s="5">
        <f t="shared" si="5"/>
        <v>0</v>
      </c>
    </row>
    <row r="88" spans="2:8" x14ac:dyDescent="0.25">
      <c r="B88" s="3" t="s">
        <v>53</v>
      </c>
      <c r="C88" s="3" t="s">
        <v>54</v>
      </c>
      <c r="D88" s="3">
        <v>3.67</v>
      </c>
      <c r="E88" s="3">
        <v>5.98</v>
      </c>
      <c r="F88" s="5">
        <v>7.79</v>
      </c>
      <c r="G88" s="3">
        <v>13.35</v>
      </c>
      <c r="H88" s="5">
        <f t="shared" si="5"/>
        <v>7.6974999999999998</v>
      </c>
    </row>
    <row r="89" spans="2:8" x14ac:dyDescent="0.25">
      <c r="B89" s="3" t="s">
        <v>55</v>
      </c>
      <c r="C89" s="3" t="s">
        <v>56</v>
      </c>
      <c r="D89" s="3">
        <v>100</v>
      </c>
      <c r="E89" s="3">
        <v>100</v>
      </c>
      <c r="F89" s="5">
        <v>100</v>
      </c>
      <c r="G89" s="3">
        <v>100</v>
      </c>
      <c r="H89" s="5">
        <f t="shared" si="5"/>
        <v>100</v>
      </c>
    </row>
    <row r="91" spans="2:8" x14ac:dyDescent="0.25">
      <c r="B91" s="8"/>
      <c r="C91" s="9" t="s">
        <v>89</v>
      </c>
      <c r="D91" s="9" t="s">
        <v>66</v>
      </c>
      <c r="E91" s="9" t="s">
        <v>67</v>
      </c>
      <c r="F91" s="9" t="s">
        <v>59</v>
      </c>
      <c r="G91" s="9" t="s">
        <v>69</v>
      </c>
      <c r="H91" s="9" t="s">
        <v>70</v>
      </c>
    </row>
    <row r="92" spans="2:8" x14ac:dyDescent="0.25">
      <c r="B92" s="4" t="s">
        <v>58</v>
      </c>
      <c r="C92" s="4" t="s">
        <v>42</v>
      </c>
      <c r="D92" s="74" t="s">
        <v>43</v>
      </c>
      <c r="E92" s="74"/>
      <c r="F92" s="74"/>
      <c r="G92" s="74"/>
      <c r="H92" s="74"/>
    </row>
    <row r="93" spans="2:8" x14ac:dyDescent="0.25">
      <c r="B93" s="3" t="s">
        <v>6</v>
      </c>
      <c r="C93" s="3" t="s">
        <v>7</v>
      </c>
      <c r="D93" s="3">
        <v>9.94</v>
      </c>
      <c r="E93" s="3">
        <v>6.06</v>
      </c>
      <c r="F93" s="5">
        <v>8.3800000000000008</v>
      </c>
      <c r="G93" s="3">
        <f>[4]Sheet1!L25</f>
        <v>8.24</v>
      </c>
      <c r="H93" s="5">
        <f>(D93+E93+F93+G93)/4</f>
        <v>8.1550000000000011</v>
      </c>
    </row>
    <row r="94" spans="2:8" x14ac:dyDescent="0.25">
      <c r="B94" s="3" t="s">
        <v>8</v>
      </c>
      <c r="C94" s="3" t="s">
        <v>9</v>
      </c>
      <c r="D94" s="3">
        <v>19.55</v>
      </c>
      <c r="E94" s="3">
        <v>0</v>
      </c>
      <c r="F94" s="5">
        <v>11.18</v>
      </c>
      <c r="G94" s="3">
        <f>[4]Sheet1!L26</f>
        <v>1.65</v>
      </c>
      <c r="H94" s="5">
        <f t="shared" ref="H94:H111" si="6">(D94+E94+F94+G94)/4</f>
        <v>8.0950000000000006</v>
      </c>
    </row>
    <row r="95" spans="2:8" x14ac:dyDescent="0.25">
      <c r="B95" s="3" t="s">
        <v>10</v>
      </c>
      <c r="C95" s="3" t="s">
        <v>11</v>
      </c>
      <c r="D95" s="3">
        <v>0.32</v>
      </c>
      <c r="E95" s="3">
        <v>0</v>
      </c>
      <c r="F95" s="5">
        <v>0.93</v>
      </c>
      <c r="G95" s="3">
        <f>[4]Sheet1!L27</f>
        <v>0.55000000000000004</v>
      </c>
      <c r="H95" s="5">
        <f t="shared" si="6"/>
        <v>0.45</v>
      </c>
    </row>
    <row r="96" spans="2:8" x14ac:dyDescent="0.25">
      <c r="B96" s="3" t="s">
        <v>12</v>
      </c>
      <c r="C96" s="3" t="s">
        <v>44</v>
      </c>
      <c r="D96" s="3">
        <v>7.69</v>
      </c>
      <c r="E96" s="3">
        <v>7.13</v>
      </c>
      <c r="F96" s="5">
        <v>1.86</v>
      </c>
      <c r="G96" s="3">
        <f>[4]Sheet1!L28</f>
        <v>20.88</v>
      </c>
      <c r="H96" s="5">
        <f t="shared" si="6"/>
        <v>9.39</v>
      </c>
    </row>
    <row r="97" spans="2:8" x14ac:dyDescent="0.25">
      <c r="B97" s="3" t="s">
        <v>14</v>
      </c>
      <c r="C97" s="3" t="s">
        <v>45</v>
      </c>
      <c r="D97" s="3">
        <v>1.92</v>
      </c>
      <c r="E97" s="3">
        <v>2.4900000000000002</v>
      </c>
      <c r="F97" s="5">
        <v>7.46</v>
      </c>
      <c r="G97" s="3">
        <f>[4]Sheet1!L29</f>
        <v>2.2000000000000002</v>
      </c>
      <c r="H97" s="5">
        <f t="shared" si="6"/>
        <v>3.5175000000000001</v>
      </c>
    </row>
    <row r="98" spans="2:8" x14ac:dyDescent="0.25">
      <c r="B98" s="3" t="s">
        <v>16</v>
      </c>
      <c r="C98" s="3" t="s">
        <v>17</v>
      </c>
      <c r="D98" s="3">
        <v>0</v>
      </c>
      <c r="E98" s="3">
        <v>0</v>
      </c>
      <c r="F98" s="5">
        <v>0</v>
      </c>
      <c r="G98" s="3">
        <v>0</v>
      </c>
      <c r="H98" s="5">
        <f t="shared" si="6"/>
        <v>0</v>
      </c>
    </row>
    <row r="99" spans="2:8" x14ac:dyDescent="0.25">
      <c r="B99" s="6" t="s">
        <v>18</v>
      </c>
      <c r="C99" s="6" t="s">
        <v>46</v>
      </c>
      <c r="D99" s="6">
        <v>39.42</v>
      </c>
      <c r="E99" s="6">
        <v>15.68</v>
      </c>
      <c r="F99" s="7">
        <v>29.81</v>
      </c>
      <c r="G99" s="6">
        <f>[4]Sheet1!L31</f>
        <v>33.520000000000003</v>
      </c>
      <c r="H99" s="7">
        <f t="shared" si="6"/>
        <v>29.607500000000002</v>
      </c>
    </row>
    <row r="100" spans="2:8" x14ac:dyDescent="0.25">
      <c r="B100" s="3" t="s">
        <v>20</v>
      </c>
      <c r="C100" s="3" t="s">
        <v>21</v>
      </c>
      <c r="D100" s="3">
        <v>10.9</v>
      </c>
      <c r="E100" s="3">
        <v>7.12</v>
      </c>
      <c r="F100" s="5">
        <v>10.55</v>
      </c>
      <c r="G100" s="3">
        <f>[4]Sheet1!L32</f>
        <v>10.44</v>
      </c>
      <c r="H100" s="5">
        <f t="shared" si="6"/>
        <v>9.7524999999999995</v>
      </c>
    </row>
    <row r="101" spans="2:8" x14ac:dyDescent="0.25">
      <c r="B101" s="3" t="s">
        <v>22</v>
      </c>
      <c r="C101" s="3" t="s">
        <v>47</v>
      </c>
      <c r="D101" s="3">
        <v>0.32</v>
      </c>
      <c r="E101" s="3">
        <v>1.42</v>
      </c>
      <c r="F101" s="5">
        <v>0.31</v>
      </c>
      <c r="G101" s="3">
        <f>[4]Sheet1!L33</f>
        <v>0.28000000000000003</v>
      </c>
      <c r="H101" s="5">
        <f t="shared" si="6"/>
        <v>0.58250000000000002</v>
      </c>
    </row>
    <row r="102" spans="2:8" x14ac:dyDescent="0.25">
      <c r="B102" s="3" t="s">
        <v>24</v>
      </c>
      <c r="C102" s="3" t="s">
        <v>23</v>
      </c>
      <c r="D102" s="3">
        <v>1.28</v>
      </c>
      <c r="E102" s="3">
        <v>1.78</v>
      </c>
      <c r="F102" s="5">
        <v>0.31</v>
      </c>
      <c r="G102" s="3">
        <f>[4]Sheet1!L34</f>
        <v>1.1000000000000001</v>
      </c>
      <c r="H102" s="5">
        <f t="shared" si="6"/>
        <v>1.1175000000000002</v>
      </c>
    </row>
    <row r="103" spans="2:8" x14ac:dyDescent="0.25">
      <c r="B103" s="3" t="s">
        <v>26</v>
      </c>
      <c r="C103" s="3" t="s">
        <v>25</v>
      </c>
      <c r="D103" s="3">
        <v>0.64</v>
      </c>
      <c r="E103" s="3">
        <v>1.42</v>
      </c>
      <c r="F103" s="5">
        <v>0.93</v>
      </c>
      <c r="G103" s="3">
        <f>[4]Sheet1!L35</f>
        <v>1.92</v>
      </c>
      <c r="H103" s="5">
        <f t="shared" si="6"/>
        <v>1.2275</v>
      </c>
    </row>
    <row r="104" spans="2:8" x14ac:dyDescent="0.25">
      <c r="B104" s="3" t="s">
        <v>28</v>
      </c>
      <c r="C104" s="3" t="s">
        <v>27</v>
      </c>
      <c r="D104" s="3">
        <v>6.73</v>
      </c>
      <c r="E104" s="3">
        <v>17.43</v>
      </c>
      <c r="F104" s="5">
        <v>10.25</v>
      </c>
      <c r="G104" s="3">
        <f>[4]Sheet1!L36</f>
        <v>9.34</v>
      </c>
      <c r="H104" s="5">
        <f t="shared" si="6"/>
        <v>10.9375</v>
      </c>
    </row>
    <row r="105" spans="2:8" x14ac:dyDescent="0.25">
      <c r="B105" s="3" t="s">
        <v>30</v>
      </c>
      <c r="C105" s="3" t="s">
        <v>48</v>
      </c>
      <c r="D105" s="3">
        <v>30.45</v>
      </c>
      <c r="E105" s="3">
        <v>42.69</v>
      </c>
      <c r="F105" s="5">
        <v>39.07</v>
      </c>
      <c r="G105" s="3">
        <f>[4]Sheet1!L37</f>
        <v>28.84</v>
      </c>
      <c r="H105" s="5">
        <f t="shared" si="6"/>
        <v>35.262500000000003</v>
      </c>
    </row>
    <row r="106" spans="2:8" x14ac:dyDescent="0.25">
      <c r="B106" s="3" t="s">
        <v>32</v>
      </c>
      <c r="C106" s="3" t="s">
        <v>49</v>
      </c>
      <c r="D106" s="3">
        <v>6.09</v>
      </c>
      <c r="E106" s="3">
        <v>6.05</v>
      </c>
      <c r="F106" s="5">
        <v>0</v>
      </c>
      <c r="G106" s="3">
        <f>[4]Sheet1!L38</f>
        <v>7.69</v>
      </c>
      <c r="H106" s="5">
        <f t="shared" si="6"/>
        <v>4.9575000000000005</v>
      </c>
    </row>
    <row r="107" spans="2:8" x14ac:dyDescent="0.25">
      <c r="B107" s="3" t="s">
        <v>34</v>
      </c>
      <c r="C107" s="3" t="s">
        <v>50</v>
      </c>
      <c r="D107" s="3">
        <v>0.32</v>
      </c>
      <c r="E107" s="3">
        <v>0</v>
      </c>
      <c r="F107" s="5">
        <v>0</v>
      </c>
      <c r="G107" s="3">
        <f>[4]Sheet1!L39</f>
        <v>0</v>
      </c>
      <c r="H107" s="5">
        <f t="shared" si="6"/>
        <v>0.08</v>
      </c>
    </row>
    <row r="108" spans="2:8" x14ac:dyDescent="0.25">
      <c r="B108" s="3" t="s">
        <v>36</v>
      </c>
      <c r="C108" s="3" t="s">
        <v>51</v>
      </c>
      <c r="D108" s="3">
        <v>0</v>
      </c>
      <c r="E108" s="3">
        <v>0</v>
      </c>
      <c r="F108" s="5">
        <v>0</v>
      </c>
      <c r="G108" s="3">
        <f>[4]Sheet1!L40</f>
        <v>0</v>
      </c>
      <c r="H108" s="5">
        <f t="shared" si="6"/>
        <v>0</v>
      </c>
    </row>
    <row r="109" spans="2:8" x14ac:dyDescent="0.25">
      <c r="B109" s="3" t="s">
        <v>38</v>
      </c>
      <c r="C109" s="3" t="s">
        <v>52</v>
      </c>
      <c r="D109" s="3">
        <v>0</v>
      </c>
      <c r="E109" s="3">
        <v>0</v>
      </c>
      <c r="F109" s="5">
        <v>0</v>
      </c>
      <c r="G109" s="3">
        <v>0</v>
      </c>
      <c r="H109" s="5">
        <f t="shared" si="6"/>
        <v>0</v>
      </c>
    </row>
    <row r="110" spans="2:8" x14ac:dyDescent="0.25">
      <c r="B110" s="3" t="s">
        <v>53</v>
      </c>
      <c r="C110" s="3" t="s">
        <v>54</v>
      </c>
      <c r="D110" s="3">
        <v>3.85</v>
      </c>
      <c r="E110" s="3">
        <v>6.41</v>
      </c>
      <c r="F110" s="5">
        <v>8.67</v>
      </c>
      <c r="G110" s="3">
        <v>6.87</v>
      </c>
      <c r="H110" s="5">
        <f t="shared" si="6"/>
        <v>6.45</v>
      </c>
    </row>
    <row r="111" spans="2:8" x14ac:dyDescent="0.25">
      <c r="B111" s="3" t="s">
        <v>55</v>
      </c>
      <c r="C111" s="3" t="s">
        <v>56</v>
      </c>
      <c r="D111" s="3">
        <v>100</v>
      </c>
      <c r="E111" s="3">
        <v>100</v>
      </c>
      <c r="F111" s="5">
        <v>100</v>
      </c>
      <c r="G111" s="3">
        <v>100</v>
      </c>
      <c r="H111" s="5">
        <f t="shared" si="6"/>
        <v>100</v>
      </c>
    </row>
    <row r="113" spans="2:8" x14ac:dyDescent="0.25">
      <c r="B113" s="8"/>
      <c r="C113" s="9" t="s">
        <v>90</v>
      </c>
      <c r="D113" s="9" t="s">
        <v>66</v>
      </c>
      <c r="E113" s="9" t="s">
        <v>67</v>
      </c>
      <c r="F113" s="9" t="s">
        <v>59</v>
      </c>
      <c r="G113" s="9" t="s">
        <v>69</v>
      </c>
      <c r="H113" s="9" t="s">
        <v>70</v>
      </c>
    </row>
    <row r="114" spans="2:8" x14ac:dyDescent="0.25">
      <c r="B114" s="4" t="s">
        <v>58</v>
      </c>
      <c r="C114" s="4" t="s">
        <v>42</v>
      </c>
      <c r="D114" s="74" t="s">
        <v>43</v>
      </c>
      <c r="E114" s="74"/>
      <c r="F114" s="74"/>
      <c r="G114" s="74"/>
      <c r="H114" s="74"/>
    </row>
    <row r="115" spans="2:8" x14ac:dyDescent="0.25">
      <c r="B115" s="3" t="s">
        <v>6</v>
      </c>
      <c r="C115" s="3" t="s">
        <v>7</v>
      </c>
      <c r="D115" s="3">
        <v>3.59</v>
      </c>
      <c r="E115" s="3">
        <v>13.52</v>
      </c>
      <c r="F115" s="5">
        <v>10.98</v>
      </c>
      <c r="G115" s="3">
        <f>[5]Sheet1!L25</f>
        <v>8.85</v>
      </c>
      <c r="H115" s="5">
        <f>(D115+E115+F115+G115)/4</f>
        <v>9.2349999999999994</v>
      </c>
    </row>
    <row r="116" spans="2:8" x14ac:dyDescent="0.25">
      <c r="B116" s="3" t="s">
        <v>8</v>
      </c>
      <c r="C116" s="3" t="s">
        <v>9</v>
      </c>
      <c r="D116" s="3">
        <v>0.51</v>
      </c>
      <c r="E116" s="3">
        <v>10.199999999999999</v>
      </c>
      <c r="F116" s="5">
        <v>7.01</v>
      </c>
      <c r="G116" s="3">
        <f>[5]Sheet1!L26</f>
        <v>0.57999999999999996</v>
      </c>
      <c r="H116" s="5">
        <f t="shared" ref="H116:H133" si="7">(D116+E116+F116+G116)/4</f>
        <v>4.5749999999999993</v>
      </c>
    </row>
    <row r="117" spans="2:8" x14ac:dyDescent="0.25">
      <c r="B117" s="3" t="s">
        <v>10</v>
      </c>
      <c r="C117" s="3" t="s">
        <v>11</v>
      </c>
      <c r="D117" s="3">
        <v>1.8</v>
      </c>
      <c r="E117" s="3">
        <v>0</v>
      </c>
      <c r="F117" s="5">
        <v>0</v>
      </c>
      <c r="G117" s="3">
        <v>0</v>
      </c>
      <c r="H117" s="5">
        <f t="shared" si="7"/>
        <v>0.45</v>
      </c>
    </row>
    <row r="118" spans="2:8" x14ac:dyDescent="0.25">
      <c r="B118" s="3" t="s">
        <v>12</v>
      </c>
      <c r="C118" s="3" t="s">
        <v>44</v>
      </c>
      <c r="D118" s="3">
        <v>2.56</v>
      </c>
      <c r="E118" s="3">
        <v>5.36</v>
      </c>
      <c r="F118" s="5">
        <v>4.2699999999999996</v>
      </c>
      <c r="G118" s="3">
        <f>[5]Sheet1!L28</f>
        <v>12.98</v>
      </c>
      <c r="H118" s="5">
        <f t="shared" si="7"/>
        <v>6.2925000000000004</v>
      </c>
    </row>
    <row r="119" spans="2:8" x14ac:dyDescent="0.25">
      <c r="B119" s="3" t="s">
        <v>14</v>
      </c>
      <c r="C119" s="3" t="s">
        <v>45</v>
      </c>
      <c r="D119" s="3">
        <v>5.13</v>
      </c>
      <c r="E119" s="3">
        <v>3.06</v>
      </c>
      <c r="F119" s="5">
        <v>3.66</v>
      </c>
      <c r="G119" s="3">
        <f>[5]Sheet1!L29</f>
        <v>2.0699999999999998</v>
      </c>
      <c r="H119" s="5">
        <f t="shared" si="7"/>
        <v>3.48</v>
      </c>
    </row>
    <row r="120" spans="2:8" x14ac:dyDescent="0.25">
      <c r="B120" s="3" t="s">
        <v>16</v>
      </c>
      <c r="C120" s="3" t="s">
        <v>17</v>
      </c>
      <c r="D120" s="3">
        <v>0</v>
      </c>
      <c r="E120" s="3">
        <v>0</v>
      </c>
      <c r="F120" s="5">
        <v>0</v>
      </c>
      <c r="G120" s="3">
        <v>0</v>
      </c>
      <c r="H120" s="5">
        <f t="shared" si="7"/>
        <v>0</v>
      </c>
    </row>
    <row r="121" spans="2:8" x14ac:dyDescent="0.25">
      <c r="B121" s="6" t="s">
        <v>18</v>
      </c>
      <c r="C121" s="6" t="s">
        <v>46</v>
      </c>
      <c r="D121" s="6">
        <v>13.59</v>
      </c>
      <c r="E121" s="6">
        <v>32.14</v>
      </c>
      <c r="F121" s="7">
        <v>25.92</v>
      </c>
      <c r="G121" s="6">
        <f>[5]Sheet1!L31</f>
        <v>24.48</v>
      </c>
      <c r="H121" s="7">
        <f t="shared" si="7"/>
        <v>24.032500000000002</v>
      </c>
    </row>
    <row r="122" spans="2:8" x14ac:dyDescent="0.25">
      <c r="B122" s="3" t="s">
        <v>20</v>
      </c>
      <c r="C122" s="3" t="s">
        <v>21</v>
      </c>
      <c r="D122" s="3">
        <v>5.64</v>
      </c>
      <c r="E122" s="3">
        <v>6.89</v>
      </c>
      <c r="F122" s="5">
        <v>19.21</v>
      </c>
      <c r="G122" s="3">
        <f>[5]Sheet1!L32</f>
        <v>19.760000000000002</v>
      </c>
      <c r="H122" s="5">
        <f t="shared" si="7"/>
        <v>12.875</v>
      </c>
    </row>
    <row r="123" spans="2:8" x14ac:dyDescent="0.25">
      <c r="B123" s="3" t="s">
        <v>22</v>
      </c>
      <c r="C123" s="3" t="s">
        <v>47</v>
      </c>
      <c r="D123" s="3">
        <v>0.51</v>
      </c>
      <c r="E123" s="3">
        <v>0.25</v>
      </c>
      <c r="F123" s="5">
        <v>0.31</v>
      </c>
      <c r="G123" s="3">
        <f>[5]Sheet1!L33</f>
        <v>0.3</v>
      </c>
      <c r="H123" s="5">
        <f t="shared" si="7"/>
        <v>0.34250000000000003</v>
      </c>
    </row>
    <row r="124" spans="2:8" x14ac:dyDescent="0.25">
      <c r="B124" s="3" t="s">
        <v>24</v>
      </c>
      <c r="C124" s="3" t="s">
        <v>23</v>
      </c>
      <c r="D124" s="3">
        <v>0.51</v>
      </c>
      <c r="E124" s="3">
        <v>0.51</v>
      </c>
      <c r="F124" s="5">
        <v>0.62</v>
      </c>
      <c r="G124" s="3">
        <f>[5]Sheet1!L34</f>
        <v>0.6</v>
      </c>
      <c r="H124" s="5">
        <f t="shared" si="7"/>
        <v>0.56000000000000005</v>
      </c>
    </row>
    <row r="125" spans="2:8" x14ac:dyDescent="0.25">
      <c r="B125" s="3" t="s">
        <v>26</v>
      </c>
      <c r="C125" s="3" t="s">
        <v>25</v>
      </c>
      <c r="D125" s="3">
        <v>2.0499999999999998</v>
      </c>
      <c r="E125" s="3">
        <v>2.2999999999999998</v>
      </c>
      <c r="F125" s="5">
        <v>2.13</v>
      </c>
      <c r="G125" s="3">
        <f>[5]Sheet1!L35</f>
        <v>0.6</v>
      </c>
      <c r="H125" s="5">
        <f t="shared" si="7"/>
        <v>1.7699999999999998</v>
      </c>
    </row>
    <row r="126" spans="2:8" x14ac:dyDescent="0.25">
      <c r="B126" s="3" t="s">
        <v>28</v>
      </c>
      <c r="C126" s="3" t="s">
        <v>27</v>
      </c>
      <c r="D126" s="3">
        <v>3.85</v>
      </c>
      <c r="E126" s="3">
        <v>0.25</v>
      </c>
      <c r="F126" s="5">
        <v>2.44</v>
      </c>
      <c r="G126" s="3">
        <f>[5]Sheet1!L36</f>
        <v>5.61</v>
      </c>
      <c r="H126" s="5">
        <f t="shared" si="7"/>
        <v>3.0374999999999996</v>
      </c>
    </row>
    <row r="127" spans="2:8" x14ac:dyDescent="0.25">
      <c r="B127" s="3" t="s">
        <v>30</v>
      </c>
      <c r="C127" s="3" t="s">
        <v>48</v>
      </c>
      <c r="D127" s="3">
        <v>71.8</v>
      </c>
      <c r="E127" s="3">
        <v>38.78</v>
      </c>
      <c r="F127" s="5">
        <v>22.86</v>
      </c>
      <c r="G127" s="3">
        <f>[5]Sheet1!L37</f>
        <v>25.36</v>
      </c>
      <c r="H127" s="5">
        <f t="shared" si="7"/>
        <v>39.700000000000003</v>
      </c>
    </row>
    <row r="128" spans="2:8" x14ac:dyDescent="0.25">
      <c r="B128" s="3" t="s">
        <v>32</v>
      </c>
      <c r="C128" s="3" t="s">
        <v>49</v>
      </c>
      <c r="D128" s="3">
        <v>0</v>
      </c>
      <c r="E128" s="3">
        <v>12.25</v>
      </c>
      <c r="F128" s="5">
        <v>23.77</v>
      </c>
      <c r="G128" s="3">
        <f>[5]Sheet1!L38</f>
        <v>17.989999999999998</v>
      </c>
      <c r="H128" s="5">
        <f t="shared" si="7"/>
        <v>13.502499999999998</v>
      </c>
    </row>
    <row r="129" spans="2:8" x14ac:dyDescent="0.25">
      <c r="B129" s="3" t="s">
        <v>34</v>
      </c>
      <c r="C129" s="3" t="s">
        <v>50</v>
      </c>
      <c r="D129" s="3">
        <v>0</v>
      </c>
      <c r="E129" s="3">
        <v>0</v>
      </c>
      <c r="F129" s="5">
        <v>0</v>
      </c>
      <c r="G129" s="3">
        <f>[5]Sheet1!L39</f>
        <v>0</v>
      </c>
      <c r="H129" s="5">
        <f t="shared" si="7"/>
        <v>0</v>
      </c>
    </row>
    <row r="130" spans="2:8" x14ac:dyDescent="0.25">
      <c r="B130" s="3" t="s">
        <v>36</v>
      </c>
      <c r="C130" s="3" t="s">
        <v>51</v>
      </c>
      <c r="D130" s="3">
        <v>0</v>
      </c>
      <c r="E130" s="3">
        <v>0</v>
      </c>
      <c r="F130" s="5">
        <v>0</v>
      </c>
      <c r="G130" s="3">
        <f>[5]Sheet1!L40</f>
        <v>0</v>
      </c>
      <c r="H130" s="5">
        <f t="shared" si="7"/>
        <v>0</v>
      </c>
    </row>
    <row r="131" spans="2:8" x14ac:dyDescent="0.25">
      <c r="B131" s="3" t="s">
        <v>38</v>
      </c>
      <c r="C131" s="3" t="s">
        <v>52</v>
      </c>
      <c r="D131" s="3">
        <v>0</v>
      </c>
      <c r="E131" s="3">
        <v>0</v>
      </c>
      <c r="F131" s="5">
        <v>0</v>
      </c>
      <c r="G131" s="3">
        <v>0</v>
      </c>
      <c r="H131" s="5">
        <f t="shared" si="7"/>
        <v>0</v>
      </c>
    </row>
    <row r="132" spans="2:8" x14ac:dyDescent="0.25">
      <c r="B132" s="3" t="s">
        <v>53</v>
      </c>
      <c r="C132" s="3" t="s">
        <v>54</v>
      </c>
      <c r="D132" s="3">
        <v>2.0499999999999998</v>
      </c>
      <c r="E132" s="3">
        <v>6.63</v>
      </c>
      <c r="F132" s="5">
        <v>2.74</v>
      </c>
      <c r="G132" s="3">
        <v>5.3</v>
      </c>
      <c r="H132" s="5">
        <f t="shared" si="7"/>
        <v>4.18</v>
      </c>
    </row>
    <row r="133" spans="2:8" x14ac:dyDescent="0.25">
      <c r="B133" s="3" t="s">
        <v>55</v>
      </c>
      <c r="C133" s="3" t="s">
        <v>56</v>
      </c>
      <c r="D133" s="3">
        <v>100</v>
      </c>
      <c r="E133" s="3">
        <v>100</v>
      </c>
      <c r="F133" s="5">
        <v>100</v>
      </c>
      <c r="G133" s="3">
        <v>100</v>
      </c>
      <c r="H133" s="5">
        <f t="shared" si="7"/>
        <v>100</v>
      </c>
    </row>
    <row r="135" spans="2:8" x14ac:dyDescent="0.25">
      <c r="B135" s="8"/>
      <c r="C135" s="9" t="s">
        <v>91</v>
      </c>
      <c r="D135" s="9" t="s">
        <v>66</v>
      </c>
      <c r="E135" s="9" t="s">
        <v>67</v>
      </c>
      <c r="F135" s="9" t="s">
        <v>59</v>
      </c>
      <c r="G135" s="9" t="s">
        <v>69</v>
      </c>
      <c r="H135" s="9" t="s">
        <v>70</v>
      </c>
    </row>
    <row r="136" spans="2:8" x14ac:dyDescent="0.25">
      <c r="B136" s="4" t="s">
        <v>58</v>
      </c>
      <c r="C136" s="4" t="s">
        <v>42</v>
      </c>
      <c r="D136" s="74" t="s">
        <v>43</v>
      </c>
      <c r="E136" s="74"/>
      <c r="F136" s="74"/>
      <c r="G136" s="74"/>
      <c r="H136" s="74"/>
    </row>
    <row r="137" spans="2:8" x14ac:dyDescent="0.25">
      <c r="B137" s="3" t="s">
        <v>6</v>
      </c>
      <c r="C137" s="3" t="s">
        <v>7</v>
      </c>
      <c r="D137" s="3">
        <v>6.45</v>
      </c>
      <c r="E137" s="3">
        <v>1.1000000000000001</v>
      </c>
      <c r="F137" s="5">
        <v>5.93</v>
      </c>
      <c r="G137" s="3">
        <f>[6]Sheet1!L25</f>
        <v>8.58</v>
      </c>
      <c r="H137" s="5">
        <f>(D137+E137+F137+G137)/4</f>
        <v>5.5150000000000006</v>
      </c>
    </row>
    <row r="138" spans="2:8" x14ac:dyDescent="0.25">
      <c r="B138" s="3" t="s">
        <v>8</v>
      </c>
      <c r="C138" s="3" t="s">
        <v>9</v>
      </c>
      <c r="D138" s="3">
        <v>3.49</v>
      </c>
      <c r="E138" s="3">
        <v>26.1</v>
      </c>
      <c r="F138" s="5">
        <v>5.93</v>
      </c>
      <c r="G138" s="3">
        <v>0</v>
      </c>
      <c r="H138" s="5">
        <f t="shared" ref="H138:H155" si="8">(D138+E138+F138+G138)/4</f>
        <v>8.8800000000000008</v>
      </c>
    </row>
    <row r="139" spans="2:8" x14ac:dyDescent="0.25">
      <c r="B139" s="3" t="s">
        <v>10</v>
      </c>
      <c r="C139" s="3" t="s">
        <v>11</v>
      </c>
      <c r="D139" s="3">
        <v>0</v>
      </c>
      <c r="E139" s="3">
        <v>0</v>
      </c>
      <c r="F139" s="5">
        <v>0</v>
      </c>
      <c r="G139" s="3">
        <f>[6]Sheet1!L27</f>
        <v>0.3</v>
      </c>
      <c r="H139" s="5">
        <f t="shared" si="8"/>
        <v>7.4999999999999997E-2</v>
      </c>
    </row>
    <row r="140" spans="2:8" x14ac:dyDescent="0.25">
      <c r="B140" s="3" t="s">
        <v>12</v>
      </c>
      <c r="C140" s="3" t="s">
        <v>44</v>
      </c>
      <c r="D140" s="3">
        <v>2.15</v>
      </c>
      <c r="E140" s="3">
        <v>6.25</v>
      </c>
      <c r="F140" s="5">
        <v>3.39</v>
      </c>
      <c r="G140" s="3">
        <f>[6]Sheet1!L28</f>
        <v>7.4</v>
      </c>
      <c r="H140" s="5">
        <f t="shared" si="8"/>
        <v>4.7975000000000003</v>
      </c>
    </row>
    <row r="141" spans="2:8" x14ac:dyDescent="0.25">
      <c r="B141" s="3" t="s">
        <v>14</v>
      </c>
      <c r="C141" s="3" t="s">
        <v>45</v>
      </c>
      <c r="D141" s="3">
        <v>9.9499999999999993</v>
      </c>
      <c r="E141" s="3">
        <v>5.52</v>
      </c>
      <c r="F141" s="5">
        <v>7.35</v>
      </c>
      <c r="G141" s="3">
        <f>[6]Sheet1!L29</f>
        <v>11.83</v>
      </c>
      <c r="H141" s="5">
        <f t="shared" si="8"/>
        <v>8.6624999999999996</v>
      </c>
    </row>
    <row r="142" spans="2:8" x14ac:dyDescent="0.25">
      <c r="B142" s="3" t="s">
        <v>16</v>
      </c>
      <c r="C142" s="3" t="s">
        <v>17</v>
      </c>
      <c r="D142" s="3">
        <v>0</v>
      </c>
      <c r="E142" s="3">
        <v>0</v>
      </c>
      <c r="F142" s="5">
        <v>0</v>
      </c>
      <c r="G142" s="3">
        <v>0</v>
      </c>
      <c r="H142" s="5">
        <f t="shared" si="8"/>
        <v>0</v>
      </c>
    </row>
    <row r="143" spans="2:8" x14ac:dyDescent="0.25">
      <c r="B143" s="6" t="s">
        <v>18</v>
      </c>
      <c r="C143" s="6" t="s">
        <v>46</v>
      </c>
      <c r="D143" s="6">
        <v>22.04</v>
      </c>
      <c r="E143" s="6">
        <v>38.97</v>
      </c>
      <c r="F143" s="7">
        <v>22.6</v>
      </c>
      <c r="G143" s="6">
        <f>[6]Sheet1!L31</f>
        <v>28.11</v>
      </c>
      <c r="H143" s="7">
        <f t="shared" si="8"/>
        <v>27.93</v>
      </c>
    </row>
    <row r="144" spans="2:8" x14ac:dyDescent="0.25">
      <c r="B144" s="3" t="s">
        <v>20</v>
      </c>
      <c r="C144" s="3" t="s">
        <v>21</v>
      </c>
      <c r="D144" s="3">
        <v>12.64</v>
      </c>
      <c r="E144" s="3">
        <v>4.04</v>
      </c>
      <c r="F144" s="5">
        <v>18.920000000000002</v>
      </c>
      <c r="G144" s="3">
        <f>[6]Sheet1!L32</f>
        <v>14.5</v>
      </c>
      <c r="H144" s="5">
        <f t="shared" si="8"/>
        <v>12.525</v>
      </c>
    </row>
    <row r="145" spans="2:8" x14ac:dyDescent="0.25">
      <c r="B145" s="3" t="s">
        <v>22</v>
      </c>
      <c r="C145" s="3" t="s">
        <v>47</v>
      </c>
      <c r="D145" s="3">
        <v>1.34</v>
      </c>
      <c r="E145" s="3">
        <v>0.37</v>
      </c>
      <c r="F145" s="5">
        <v>0.85</v>
      </c>
      <c r="G145" s="3">
        <f>[6]Sheet1!L33</f>
        <v>0.59</v>
      </c>
      <c r="H145" s="5">
        <f t="shared" si="8"/>
        <v>0.78749999999999998</v>
      </c>
    </row>
    <row r="146" spans="2:8" x14ac:dyDescent="0.25">
      <c r="B146" s="3" t="s">
        <v>24</v>
      </c>
      <c r="C146" s="3" t="s">
        <v>23</v>
      </c>
      <c r="D146" s="3">
        <v>0.54</v>
      </c>
      <c r="E146" s="3">
        <v>0.37</v>
      </c>
      <c r="F146" s="5">
        <v>0.56999999999999995</v>
      </c>
      <c r="G146" s="3">
        <f>[6]Sheet1!L34</f>
        <v>0.3</v>
      </c>
      <c r="H146" s="5">
        <f t="shared" si="8"/>
        <v>0.44500000000000001</v>
      </c>
    </row>
    <row r="147" spans="2:8" x14ac:dyDescent="0.25">
      <c r="B147" s="3" t="s">
        <v>26</v>
      </c>
      <c r="C147" s="3" t="s">
        <v>25</v>
      </c>
      <c r="D147" s="3">
        <v>5.91</v>
      </c>
      <c r="E147" s="3">
        <v>1.84</v>
      </c>
      <c r="F147" s="5">
        <v>1.98</v>
      </c>
      <c r="G147" s="3">
        <f>[6]Sheet1!L35</f>
        <v>1.48</v>
      </c>
      <c r="H147" s="5">
        <f t="shared" si="8"/>
        <v>2.8025000000000002</v>
      </c>
    </row>
    <row r="148" spans="2:8" x14ac:dyDescent="0.25">
      <c r="B148" s="3" t="s">
        <v>28</v>
      </c>
      <c r="C148" s="3" t="s">
        <v>27</v>
      </c>
      <c r="D148" s="3">
        <v>6.18</v>
      </c>
      <c r="E148" s="3">
        <v>2.94</v>
      </c>
      <c r="F148" s="5">
        <v>10.17</v>
      </c>
      <c r="G148" s="3">
        <f>[6]Sheet1!L36</f>
        <v>8.58</v>
      </c>
      <c r="H148" s="5">
        <f t="shared" si="8"/>
        <v>6.9674999999999994</v>
      </c>
    </row>
    <row r="149" spans="2:8" x14ac:dyDescent="0.25">
      <c r="B149" s="3" t="s">
        <v>30</v>
      </c>
      <c r="C149" s="3" t="s">
        <v>48</v>
      </c>
      <c r="D149" s="3">
        <v>31.45</v>
      </c>
      <c r="E149" s="3">
        <v>36.03</v>
      </c>
      <c r="F149" s="5">
        <v>38.979999999999997</v>
      </c>
      <c r="G149" s="3">
        <f>[6]Sheet1!L37</f>
        <v>32.54</v>
      </c>
      <c r="H149" s="5">
        <f t="shared" si="8"/>
        <v>34.75</v>
      </c>
    </row>
    <row r="150" spans="2:8" x14ac:dyDescent="0.25">
      <c r="B150" s="3" t="s">
        <v>32</v>
      </c>
      <c r="C150" s="3" t="s">
        <v>49</v>
      </c>
      <c r="D150" s="3">
        <v>14.79</v>
      </c>
      <c r="E150" s="3">
        <v>11.4</v>
      </c>
      <c r="F150" s="5">
        <v>2.83</v>
      </c>
      <c r="G150" s="3">
        <v>0</v>
      </c>
      <c r="H150" s="5">
        <f t="shared" si="8"/>
        <v>7.254999999999999</v>
      </c>
    </row>
    <row r="151" spans="2:8" x14ac:dyDescent="0.25">
      <c r="B151" s="3" t="s">
        <v>34</v>
      </c>
      <c r="C151" s="3" t="s">
        <v>50</v>
      </c>
      <c r="D151" s="3">
        <v>0</v>
      </c>
      <c r="E151" s="3">
        <v>0</v>
      </c>
      <c r="F151" s="5">
        <v>0.56999999999999995</v>
      </c>
      <c r="G151" s="3">
        <f>[6]Sheet1!L39</f>
        <v>0</v>
      </c>
      <c r="H151" s="5">
        <f t="shared" si="8"/>
        <v>0.14249999999999999</v>
      </c>
    </row>
    <row r="152" spans="2:8" x14ac:dyDescent="0.25">
      <c r="B152" s="3" t="s">
        <v>36</v>
      </c>
      <c r="C152" s="3" t="s">
        <v>51</v>
      </c>
      <c r="D152" s="3">
        <v>0</v>
      </c>
      <c r="E152" s="3">
        <v>0</v>
      </c>
      <c r="F152" s="5">
        <v>0</v>
      </c>
      <c r="G152" s="3">
        <f>[6]Sheet1!L40</f>
        <v>0</v>
      </c>
      <c r="H152" s="5">
        <f t="shared" si="8"/>
        <v>0</v>
      </c>
    </row>
    <row r="153" spans="2:8" x14ac:dyDescent="0.25">
      <c r="B153" s="3" t="s">
        <v>38</v>
      </c>
      <c r="C153" s="3" t="s">
        <v>52</v>
      </c>
      <c r="D153" s="3">
        <v>0</v>
      </c>
      <c r="E153" s="3">
        <v>0</v>
      </c>
      <c r="F153" s="5">
        <v>0</v>
      </c>
      <c r="G153" s="3">
        <v>0</v>
      </c>
      <c r="H153" s="5">
        <f t="shared" si="8"/>
        <v>0</v>
      </c>
    </row>
    <row r="154" spans="2:8" x14ac:dyDescent="0.25">
      <c r="B154" s="3" t="s">
        <v>53</v>
      </c>
      <c r="C154" s="3" t="s">
        <v>54</v>
      </c>
      <c r="D154" s="3">
        <v>5.1100000000000003</v>
      </c>
      <c r="E154" s="3">
        <v>4.04</v>
      </c>
      <c r="F154" s="5">
        <v>2.5299999999999998</v>
      </c>
      <c r="G154" s="3">
        <v>13.9</v>
      </c>
      <c r="H154" s="5">
        <f t="shared" si="8"/>
        <v>6.3949999999999996</v>
      </c>
    </row>
    <row r="155" spans="2:8" x14ac:dyDescent="0.25">
      <c r="B155" s="3" t="s">
        <v>55</v>
      </c>
      <c r="C155" s="3" t="s">
        <v>56</v>
      </c>
      <c r="D155" s="3">
        <v>100</v>
      </c>
      <c r="E155" s="3">
        <v>100</v>
      </c>
      <c r="F155" s="5">
        <v>100</v>
      </c>
      <c r="G155" s="3">
        <v>100</v>
      </c>
      <c r="H155" s="5">
        <f t="shared" si="8"/>
        <v>100</v>
      </c>
    </row>
    <row r="157" spans="2:8" x14ac:dyDescent="0.25">
      <c r="B157" s="8"/>
      <c r="C157" s="9" t="s">
        <v>92</v>
      </c>
      <c r="D157" s="9" t="s">
        <v>66</v>
      </c>
      <c r="E157" s="9" t="s">
        <v>67</v>
      </c>
      <c r="F157" s="9" t="s">
        <v>59</v>
      </c>
      <c r="G157" s="9" t="s">
        <v>69</v>
      </c>
      <c r="H157" s="9" t="s">
        <v>70</v>
      </c>
    </row>
    <row r="158" spans="2:8" x14ac:dyDescent="0.25">
      <c r="B158" s="4" t="s">
        <v>58</v>
      </c>
      <c r="C158" s="4" t="s">
        <v>42</v>
      </c>
      <c r="D158" s="74" t="s">
        <v>43</v>
      </c>
      <c r="E158" s="74"/>
      <c r="F158" s="74"/>
      <c r="G158" s="74"/>
      <c r="H158" s="74"/>
    </row>
    <row r="159" spans="2:8" x14ac:dyDescent="0.25">
      <c r="B159" s="3" t="s">
        <v>6</v>
      </c>
      <c r="C159" s="3" t="s">
        <v>7</v>
      </c>
      <c r="D159" s="3">
        <v>7.36</v>
      </c>
      <c r="E159" s="3">
        <v>9.17</v>
      </c>
      <c r="F159" s="5">
        <v>9.17</v>
      </c>
      <c r="G159" s="3">
        <f>[7]Sheet1!L25</f>
        <v>4.9000000000000004</v>
      </c>
      <c r="H159" s="5">
        <f>(D159+E159+F159+G159)/4</f>
        <v>7.65</v>
      </c>
    </row>
    <row r="160" spans="2:8" x14ac:dyDescent="0.25">
      <c r="B160" s="3" t="s">
        <v>8</v>
      </c>
      <c r="C160" s="3" t="s">
        <v>9</v>
      </c>
      <c r="D160" s="3">
        <v>13.45</v>
      </c>
      <c r="E160" s="3">
        <v>1.22</v>
      </c>
      <c r="F160" s="5">
        <v>1.22</v>
      </c>
      <c r="G160" s="3">
        <f>[7]Sheet1!L26</f>
        <v>1.44</v>
      </c>
      <c r="H160" s="5">
        <f t="shared" ref="H160:H177" si="9">(D160+E160+F160+G160)/4</f>
        <v>4.3325000000000005</v>
      </c>
    </row>
    <row r="161" spans="2:8" x14ac:dyDescent="0.25">
      <c r="B161" s="3" t="s">
        <v>10</v>
      </c>
      <c r="C161" s="3" t="s">
        <v>11</v>
      </c>
      <c r="D161" s="3">
        <v>1.02</v>
      </c>
      <c r="E161" s="3">
        <v>0.61</v>
      </c>
      <c r="F161" s="5">
        <v>0.61</v>
      </c>
      <c r="G161" s="3">
        <v>0</v>
      </c>
      <c r="H161" s="5">
        <f t="shared" si="9"/>
        <v>0.55999999999999994</v>
      </c>
    </row>
    <row r="162" spans="2:8" x14ac:dyDescent="0.25">
      <c r="B162" s="3" t="s">
        <v>12</v>
      </c>
      <c r="C162" s="3" t="s">
        <v>44</v>
      </c>
      <c r="D162" s="3">
        <v>1.02</v>
      </c>
      <c r="E162" s="3">
        <v>14.37</v>
      </c>
      <c r="F162" s="5">
        <v>14.37</v>
      </c>
      <c r="G162" s="3">
        <f>[7]Sheet1!L28</f>
        <v>13.26</v>
      </c>
      <c r="H162" s="5">
        <f t="shared" si="9"/>
        <v>10.754999999999999</v>
      </c>
    </row>
    <row r="163" spans="2:8" x14ac:dyDescent="0.25">
      <c r="B163" s="3" t="s">
        <v>14</v>
      </c>
      <c r="C163" s="3" t="s">
        <v>45</v>
      </c>
      <c r="D163" s="3">
        <v>5.58</v>
      </c>
      <c r="E163" s="3">
        <v>2.15</v>
      </c>
      <c r="F163" s="5">
        <v>2.15</v>
      </c>
      <c r="G163" s="3">
        <f>[7]Sheet1!L29</f>
        <v>10.08</v>
      </c>
      <c r="H163" s="5">
        <f t="shared" si="9"/>
        <v>4.99</v>
      </c>
    </row>
    <row r="164" spans="2:8" x14ac:dyDescent="0.25">
      <c r="B164" s="3" t="s">
        <v>16</v>
      </c>
      <c r="C164" s="3" t="s">
        <v>17</v>
      </c>
      <c r="D164" s="3">
        <v>0</v>
      </c>
      <c r="E164" s="3">
        <v>0</v>
      </c>
      <c r="F164" s="5">
        <v>0</v>
      </c>
      <c r="G164" s="3">
        <v>0</v>
      </c>
      <c r="H164" s="5">
        <f t="shared" si="9"/>
        <v>0</v>
      </c>
    </row>
    <row r="165" spans="2:8" x14ac:dyDescent="0.25">
      <c r="B165" s="6" t="s">
        <v>18</v>
      </c>
      <c r="C165" s="6" t="s">
        <v>46</v>
      </c>
      <c r="D165" s="6">
        <v>28.43</v>
      </c>
      <c r="E165" s="6">
        <v>27.52</v>
      </c>
      <c r="F165" s="7">
        <v>27.52</v>
      </c>
      <c r="G165" s="6">
        <f>[7]Sheet1!L31</f>
        <v>29.68</v>
      </c>
      <c r="H165" s="7">
        <f t="shared" si="9"/>
        <v>28.287500000000001</v>
      </c>
    </row>
    <row r="166" spans="2:8" x14ac:dyDescent="0.25">
      <c r="B166" s="3" t="s">
        <v>20</v>
      </c>
      <c r="C166" s="3" t="s">
        <v>21</v>
      </c>
      <c r="D166" s="3">
        <v>10.65</v>
      </c>
      <c r="E166" s="3">
        <v>10.4</v>
      </c>
      <c r="F166" s="5">
        <v>10.4</v>
      </c>
      <c r="G166" s="3">
        <f>[7]Sheet1!L32</f>
        <v>20.46</v>
      </c>
      <c r="H166" s="5">
        <f t="shared" si="9"/>
        <v>12.977500000000001</v>
      </c>
    </row>
    <row r="167" spans="2:8" x14ac:dyDescent="0.25">
      <c r="B167" s="3" t="s">
        <v>22</v>
      </c>
      <c r="C167" s="3" t="s">
        <v>47</v>
      </c>
      <c r="D167" s="3">
        <v>1.27</v>
      </c>
      <c r="E167" s="3">
        <v>0.3</v>
      </c>
      <c r="F167" s="5">
        <v>0.3</v>
      </c>
      <c r="G167" s="3">
        <f>[7]Sheet1!L33</f>
        <v>0.57999999999999996</v>
      </c>
      <c r="H167" s="5">
        <f t="shared" si="9"/>
        <v>0.61250000000000004</v>
      </c>
    </row>
    <row r="168" spans="2:8" x14ac:dyDescent="0.25">
      <c r="B168" s="3" t="s">
        <v>24</v>
      </c>
      <c r="C168" s="3" t="s">
        <v>23</v>
      </c>
      <c r="D168" s="3">
        <v>0.51</v>
      </c>
      <c r="E168" s="3">
        <v>0.61</v>
      </c>
      <c r="F168" s="5">
        <v>0.61</v>
      </c>
      <c r="G168" s="3">
        <f>[7]Sheet1!L34</f>
        <v>0.28999999999999998</v>
      </c>
      <c r="H168" s="5">
        <f t="shared" si="9"/>
        <v>0.505</v>
      </c>
    </row>
    <row r="169" spans="2:8" x14ac:dyDescent="0.25">
      <c r="B169" s="3" t="s">
        <v>26</v>
      </c>
      <c r="C169" s="3" t="s">
        <v>25</v>
      </c>
      <c r="D169" s="3">
        <v>1.52</v>
      </c>
      <c r="E169" s="3">
        <v>0</v>
      </c>
      <c r="F169" s="5">
        <v>0</v>
      </c>
      <c r="G169" s="3">
        <f>[7]Sheet1!L35</f>
        <v>2.31</v>
      </c>
      <c r="H169" s="5">
        <f t="shared" si="9"/>
        <v>0.95750000000000002</v>
      </c>
    </row>
    <row r="170" spans="2:8" x14ac:dyDescent="0.25">
      <c r="B170" s="3" t="s">
        <v>28</v>
      </c>
      <c r="C170" s="3" t="s">
        <v>27</v>
      </c>
      <c r="D170" s="3">
        <v>3.81</v>
      </c>
      <c r="E170" s="3">
        <v>4.59</v>
      </c>
      <c r="F170" s="5">
        <v>4.59</v>
      </c>
      <c r="G170" s="3">
        <f>[7]Sheet1!L36</f>
        <v>3.17</v>
      </c>
      <c r="H170" s="5">
        <f t="shared" si="9"/>
        <v>4.04</v>
      </c>
    </row>
    <row r="171" spans="2:8" x14ac:dyDescent="0.25">
      <c r="B171" s="3" t="s">
        <v>30</v>
      </c>
      <c r="C171" s="3" t="s">
        <v>48</v>
      </c>
      <c r="D171" s="3">
        <v>50.25</v>
      </c>
      <c r="E171" s="3">
        <v>29.67</v>
      </c>
      <c r="F171" s="5">
        <v>29.67</v>
      </c>
      <c r="G171" s="3">
        <f>[7]Sheet1!L37</f>
        <v>34.299999999999997</v>
      </c>
      <c r="H171" s="5">
        <f t="shared" si="9"/>
        <v>35.972499999999997</v>
      </c>
    </row>
    <row r="172" spans="2:8" x14ac:dyDescent="0.25">
      <c r="B172" s="3" t="s">
        <v>32</v>
      </c>
      <c r="C172" s="3" t="s">
        <v>49</v>
      </c>
      <c r="D172" s="3">
        <v>1.02</v>
      </c>
      <c r="E172" s="3">
        <v>0</v>
      </c>
      <c r="F172" s="5">
        <v>0</v>
      </c>
      <c r="G172" s="3">
        <f>[7]Sheet1!L38</f>
        <v>4.6100000000000003</v>
      </c>
      <c r="H172" s="5">
        <f t="shared" si="9"/>
        <v>1.4075000000000002</v>
      </c>
    </row>
    <row r="173" spans="2:8" x14ac:dyDescent="0.25">
      <c r="B173" s="3" t="s">
        <v>34</v>
      </c>
      <c r="C173" s="3" t="s">
        <v>50</v>
      </c>
      <c r="D173" s="3">
        <v>0</v>
      </c>
      <c r="E173" s="3">
        <v>0</v>
      </c>
      <c r="F173" s="5">
        <v>0</v>
      </c>
      <c r="G173" s="3">
        <v>0.86</v>
      </c>
      <c r="H173" s="5">
        <f t="shared" si="9"/>
        <v>0.215</v>
      </c>
    </row>
    <row r="174" spans="2:8" x14ac:dyDescent="0.25">
      <c r="B174" s="3" t="s">
        <v>36</v>
      </c>
      <c r="C174" s="3" t="s">
        <v>51</v>
      </c>
      <c r="D174" s="3">
        <v>0</v>
      </c>
      <c r="E174" s="3">
        <v>0</v>
      </c>
      <c r="F174" s="5">
        <v>0</v>
      </c>
      <c r="G174" s="3">
        <f>[7]Sheet1!L40</f>
        <v>0</v>
      </c>
      <c r="H174" s="5">
        <f t="shared" si="9"/>
        <v>0</v>
      </c>
    </row>
    <row r="175" spans="2:8" x14ac:dyDescent="0.25">
      <c r="B175" s="3" t="s">
        <v>38</v>
      </c>
      <c r="C175" s="3" t="s">
        <v>52</v>
      </c>
      <c r="D175" s="3">
        <v>0</v>
      </c>
      <c r="E175" s="3">
        <v>0</v>
      </c>
      <c r="F175" s="5">
        <v>0</v>
      </c>
      <c r="G175" s="3">
        <v>0</v>
      </c>
      <c r="H175" s="5">
        <f t="shared" si="9"/>
        <v>0</v>
      </c>
    </row>
    <row r="176" spans="2:8" x14ac:dyDescent="0.25">
      <c r="B176" s="3" t="s">
        <v>53</v>
      </c>
      <c r="C176" s="3" t="s">
        <v>54</v>
      </c>
      <c r="D176" s="3">
        <v>2.0299999999999998</v>
      </c>
      <c r="E176" s="3">
        <v>26.91</v>
      </c>
      <c r="F176" s="5">
        <v>26.91</v>
      </c>
      <c r="G176" s="3">
        <v>3.74</v>
      </c>
      <c r="H176" s="5">
        <f t="shared" si="9"/>
        <v>14.897500000000001</v>
      </c>
    </row>
    <row r="177" spans="2:8" x14ac:dyDescent="0.25">
      <c r="B177" s="3" t="s">
        <v>55</v>
      </c>
      <c r="C177" s="3" t="s">
        <v>56</v>
      </c>
      <c r="D177" s="3">
        <v>100</v>
      </c>
      <c r="E177" s="3">
        <v>100</v>
      </c>
      <c r="F177" s="5">
        <v>100</v>
      </c>
      <c r="G177" s="3">
        <v>100</v>
      </c>
      <c r="H177" s="5">
        <f t="shared" si="9"/>
        <v>100</v>
      </c>
    </row>
  </sheetData>
  <mergeCells count="8">
    <mergeCell ref="D136:H136"/>
    <mergeCell ref="D158:H158"/>
    <mergeCell ref="D3:H3"/>
    <mergeCell ref="D26:H26"/>
    <mergeCell ref="D48:H48"/>
    <mergeCell ref="D70:H70"/>
    <mergeCell ref="D92:H92"/>
    <mergeCell ref="D114:H1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59"/>
  <sheetViews>
    <sheetView workbookViewId="0">
      <selection activeCell="E40" sqref="E40"/>
    </sheetView>
  </sheetViews>
  <sheetFormatPr defaultRowHeight="15" x14ac:dyDescent="0.25"/>
  <cols>
    <col min="3" max="3" width="33.85546875" customWidth="1"/>
    <col min="4" max="4" width="9.5703125" bestFit="1" customWidth="1"/>
    <col min="5" max="5" width="11.5703125" bestFit="1" customWidth="1"/>
    <col min="7" max="7" width="9.140625" customWidth="1"/>
  </cols>
  <sheetData>
    <row r="2" spans="2:11" x14ac:dyDescent="0.25">
      <c r="B2" s="34"/>
      <c r="C2" s="49" t="s">
        <v>109</v>
      </c>
      <c r="D2" s="49" t="s">
        <v>66</v>
      </c>
      <c r="E2" s="49" t="s">
        <v>67</v>
      </c>
      <c r="F2" s="49" t="s">
        <v>59</v>
      </c>
      <c r="G2" s="49" t="s">
        <v>69</v>
      </c>
      <c r="H2" s="49" t="s">
        <v>70</v>
      </c>
      <c r="K2" s="19"/>
    </row>
    <row r="3" spans="2:11" x14ac:dyDescent="0.25">
      <c r="B3" s="49" t="s">
        <v>58</v>
      </c>
      <c r="C3" s="49" t="s">
        <v>42</v>
      </c>
      <c r="D3" s="76" t="s">
        <v>43</v>
      </c>
      <c r="E3" s="76"/>
      <c r="F3" s="76"/>
      <c r="G3" s="76"/>
      <c r="H3" s="76"/>
    </row>
    <row r="4" spans="2:11" x14ac:dyDescent="0.25">
      <c r="B4" s="34" t="s">
        <v>6</v>
      </c>
      <c r="C4" s="34" t="s">
        <v>7</v>
      </c>
      <c r="D4" s="34">
        <f>(D27+D50+D73+D96+D118+D141)/6</f>
        <v>2.0892315195758266</v>
      </c>
      <c r="E4" s="34">
        <f>(E27+E50+E73+E96+E118+E141)/6</f>
        <v>4.015080182564974</v>
      </c>
      <c r="F4" s="34">
        <f>(F27+F50+F73+F96+F118+F141)/6</f>
        <v>3.9694921809311356</v>
      </c>
      <c r="G4" s="34">
        <f>(G27+G50+G73+G96+G118+G141)/6</f>
        <v>7.1315535451463212</v>
      </c>
      <c r="H4" s="34">
        <f>(D4+E4+F4+G4)/4</f>
        <v>4.3013393570545642</v>
      </c>
    </row>
    <row r="5" spans="2:11" x14ac:dyDescent="0.25">
      <c r="B5" s="34" t="s">
        <v>8</v>
      </c>
      <c r="C5" s="34" t="s">
        <v>9</v>
      </c>
      <c r="D5" s="34">
        <f>(D28+D51+D74+D97+D119+D142)/6</f>
        <v>15.225087453755821</v>
      </c>
      <c r="E5" s="34">
        <f t="shared" ref="E5:G22" si="0">(E28+E51+E74+E97+E119+E142)/6</f>
        <v>21.868439832417483</v>
      </c>
      <c r="F5" s="34">
        <f t="shared" si="0"/>
        <v>11.052580221044416</v>
      </c>
      <c r="G5" s="34">
        <f t="shared" si="0"/>
        <v>10.415777717129709</v>
      </c>
      <c r="H5" s="34">
        <f t="shared" ref="H5:H22" si="1">(D5+E5+F5+G5)/4</f>
        <v>14.640471306086857</v>
      </c>
    </row>
    <row r="6" spans="2:11" x14ac:dyDescent="0.25">
      <c r="B6" s="34" t="s">
        <v>10</v>
      </c>
      <c r="C6" s="34" t="s">
        <v>11</v>
      </c>
      <c r="D6" s="34">
        <f t="shared" ref="D6:D22" si="2">(D29+D52+D75+D98+D120+D143)/6</f>
        <v>1.3500334729771619</v>
      </c>
      <c r="E6" s="34">
        <f t="shared" si="0"/>
        <v>0.79889386536373508</v>
      </c>
      <c r="F6" s="34">
        <f t="shared" si="0"/>
        <v>0.60408290055873926</v>
      </c>
      <c r="G6" s="34">
        <f t="shared" si="0"/>
        <v>1.3813817202381158</v>
      </c>
      <c r="H6" s="34">
        <f t="shared" si="1"/>
        <v>1.0335979897844381</v>
      </c>
    </row>
    <row r="7" spans="2:11" x14ac:dyDescent="0.25">
      <c r="B7" s="34" t="s">
        <v>12</v>
      </c>
      <c r="C7" s="34" t="s">
        <v>44</v>
      </c>
      <c r="D7" s="34">
        <f t="shared" si="2"/>
        <v>13.988423731550398</v>
      </c>
      <c r="E7" s="34">
        <f t="shared" si="0"/>
        <v>26.703138930762993</v>
      </c>
      <c r="F7" s="34">
        <f t="shared" si="0"/>
        <v>17.064845622882395</v>
      </c>
      <c r="G7" s="34">
        <f t="shared" si="0"/>
        <v>3.1663004477086116</v>
      </c>
      <c r="H7" s="34">
        <f t="shared" si="1"/>
        <v>15.230677183226099</v>
      </c>
    </row>
    <row r="8" spans="2:11" x14ac:dyDescent="0.25">
      <c r="B8" s="34" t="s">
        <v>14</v>
      </c>
      <c r="C8" s="34" t="s">
        <v>45</v>
      </c>
      <c r="D8" s="34">
        <f t="shared" si="2"/>
        <v>12.378490054236503</v>
      </c>
      <c r="E8" s="34">
        <f t="shared" si="0"/>
        <v>7.0065539212976722</v>
      </c>
      <c r="F8" s="34">
        <f t="shared" si="0"/>
        <v>9.8363658790133002</v>
      </c>
      <c r="G8" s="34">
        <f t="shared" si="0"/>
        <v>12.937192205803489</v>
      </c>
      <c r="H8" s="34">
        <f t="shared" si="1"/>
        <v>10.539650515087741</v>
      </c>
    </row>
    <row r="9" spans="2:11" x14ac:dyDescent="0.25">
      <c r="B9" s="34" t="s">
        <v>16</v>
      </c>
      <c r="C9" s="34" t="s">
        <v>17</v>
      </c>
      <c r="D9" s="34">
        <f t="shared" si="2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si="1"/>
        <v>0</v>
      </c>
    </row>
    <row r="10" spans="2:11" x14ac:dyDescent="0.25">
      <c r="B10" s="40" t="s">
        <v>18</v>
      </c>
      <c r="C10" s="40" t="s">
        <v>46</v>
      </c>
      <c r="D10" s="40">
        <f>(D33+D56+D79+D102+D124+D147)/6</f>
        <v>45.03126623209571</v>
      </c>
      <c r="E10" s="40">
        <f t="shared" si="0"/>
        <v>60.392106732406866</v>
      </c>
      <c r="F10" s="40">
        <f t="shared" si="0"/>
        <v>42.527366804429988</v>
      </c>
      <c r="G10" s="40">
        <f t="shared" si="0"/>
        <v>35.032205636026248</v>
      </c>
      <c r="H10" s="40">
        <f t="shared" si="1"/>
        <v>45.745736351239707</v>
      </c>
    </row>
    <row r="11" spans="2:11" x14ac:dyDescent="0.25">
      <c r="B11" s="34" t="s">
        <v>20</v>
      </c>
      <c r="C11" s="34" t="s">
        <v>21</v>
      </c>
      <c r="D11" s="34">
        <f t="shared" si="2"/>
        <v>1.6565167829460263</v>
      </c>
      <c r="E11" s="34">
        <f t="shared" si="0"/>
        <v>5.5594788845088834</v>
      </c>
      <c r="F11" s="34">
        <f t="shared" si="0"/>
        <v>4.1944604524925575</v>
      </c>
      <c r="G11" s="34">
        <f t="shared" si="0"/>
        <v>10.340428032694859</v>
      </c>
      <c r="H11" s="34">
        <f t="shared" si="1"/>
        <v>5.4377210381605821</v>
      </c>
    </row>
    <row r="12" spans="2:11" x14ac:dyDescent="0.25">
      <c r="B12" s="34" t="s">
        <v>22</v>
      </c>
      <c r="C12" s="34" t="s">
        <v>47</v>
      </c>
      <c r="D12" s="34">
        <f t="shared" si="2"/>
        <v>0.72636926001978797</v>
      </c>
      <c r="E12" s="34">
        <f t="shared" si="0"/>
        <v>1.1529583899167277</v>
      </c>
      <c r="F12" s="34">
        <f t="shared" si="0"/>
        <v>0.40937035718216813</v>
      </c>
      <c r="G12" s="34">
        <f t="shared" si="0"/>
        <v>4.7211371722458075</v>
      </c>
      <c r="H12" s="34">
        <f t="shared" si="1"/>
        <v>1.752458794841123</v>
      </c>
    </row>
    <row r="13" spans="2:11" x14ac:dyDescent="0.25">
      <c r="B13" s="34" t="s">
        <v>24</v>
      </c>
      <c r="C13" s="34" t="s">
        <v>23</v>
      </c>
      <c r="D13" s="34">
        <f t="shared" si="2"/>
        <v>0.3716836576654749</v>
      </c>
      <c r="E13" s="34">
        <f t="shared" si="0"/>
        <v>0.54795151762441574</v>
      </c>
      <c r="F13" s="34">
        <f t="shared" si="0"/>
        <v>0.35441755119058094</v>
      </c>
      <c r="G13" s="34">
        <f t="shared" si="0"/>
        <v>2.0971636927298163</v>
      </c>
      <c r="H13" s="34">
        <f t="shared" si="1"/>
        <v>0.84280410480257195</v>
      </c>
    </row>
    <row r="14" spans="2:11" x14ac:dyDescent="0.25">
      <c r="B14" s="34" t="s">
        <v>26</v>
      </c>
      <c r="C14" s="34" t="s">
        <v>25</v>
      </c>
      <c r="D14" s="34">
        <f t="shared" si="2"/>
        <v>0.63005100539440673</v>
      </c>
      <c r="E14" s="34">
        <f t="shared" si="0"/>
        <v>1.3996595550939739</v>
      </c>
      <c r="F14" s="34">
        <f t="shared" si="0"/>
        <v>1.4283772096011926</v>
      </c>
      <c r="G14" s="34">
        <f t="shared" si="0"/>
        <v>4.7646993138872471</v>
      </c>
      <c r="H14" s="34">
        <f t="shared" si="1"/>
        <v>2.0556967709942051</v>
      </c>
    </row>
    <row r="15" spans="2:11" x14ac:dyDescent="0.25">
      <c r="B15" s="34" t="s">
        <v>28</v>
      </c>
      <c r="C15" s="34" t="s">
        <v>27</v>
      </c>
      <c r="D15" s="34">
        <f t="shared" si="2"/>
        <v>3.5949930057860535</v>
      </c>
      <c r="E15" s="34">
        <f t="shared" si="0"/>
        <v>4.3081447459060556</v>
      </c>
      <c r="F15" s="34">
        <f t="shared" si="0"/>
        <v>4.9498837803025983</v>
      </c>
      <c r="G15" s="34">
        <f t="shared" si="0"/>
        <v>11.51739467545052</v>
      </c>
      <c r="H15" s="34">
        <f t="shared" si="1"/>
        <v>6.092604051861306</v>
      </c>
    </row>
    <row r="16" spans="2:11" x14ac:dyDescent="0.25">
      <c r="B16" s="34" t="s">
        <v>30</v>
      </c>
      <c r="C16" s="34" t="s">
        <v>48</v>
      </c>
      <c r="D16" s="34">
        <f t="shared" si="2"/>
        <v>11.153130698909884</v>
      </c>
      <c r="E16" s="34">
        <f t="shared" si="0"/>
        <v>11.272974397321967</v>
      </c>
      <c r="F16" s="34">
        <f t="shared" si="0"/>
        <v>29.707207777670188</v>
      </c>
      <c r="G16" s="34">
        <f t="shared" si="0"/>
        <v>12.87082635976266</v>
      </c>
      <c r="H16" s="34">
        <f t="shared" si="1"/>
        <v>16.251034808416176</v>
      </c>
    </row>
    <row r="17" spans="2:8" x14ac:dyDescent="0.25">
      <c r="B17" s="34" t="s">
        <v>32</v>
      </c>
      <c r="C17" s="34" t="s">
        <v>49</v>
      </c>
      <c r="D17" s="34">
        <f t="shared" si="2"/>
        <v>28.76544054870681</v>
      </c>
      <c r="E17" s="34">
        <f t="shared" si="0"/>
        <v>8.6125647264652514</v>
      </c>
      <c r="F17" s="34">
        <f t="shared" si="0"/>
        <v>5.4330563951020947</v>
      </c>
      <c r="G17" s="34">
        <f t="shared" si="0"/>
        <v>10.880023961552267</v>
      </c>
      <c r="H17" s="34">
        <f t="shared" si="1"/>
        <v>13.422771407956605</v>
      </c>
    </row>
    <row r="18" spans="2:8" x14ac:dyDescent="0.25">
      <c r="B18" s="34" t="s">
        <v>34</v>
      </c>
      <c r="C18" s="34" t="s">
        <v>50</v>
      </c>
      <c r="D18" s="34">
        <f t="shared" si="2"/>
        <v>0</v>
      </c>
      <c r="E18" s="34">
        <f t="shared" si="0"/>
        <v>0.28114289405177717</v>
      </c>
      <c r="F18" s="34">
        <f t="shared" si="0"/>
        <v>0.46296296296296297</v>
      </c>
      <c r="G18" s="34">
        <f t="shared" si="0"/>
        <v>1.4822934598759652</v>
      </c>
      <c r="H18" s="34">
        <f t="shared" si="1"/>
        <v>0.55659982922267637</v>
      </c>
    </row>
    <row r="19" spans="2:8" x14ac:dyDescent="0.25">
      <c r="B19" s="34" t="s">
        <v>36</v>
      </c>
      <c r="C19" s="34" t="s">
        <v>51</v>
      </c>
      <c r="D19" s="34">
        <f t="shared" si="2"/>
        <v>0</v>
      </c>
      <c r="E19" s="34">
        <f t="shared" si="0"/>
        <v>0</v>
      </c>
      <c r="F19" s="34">
        <f t="shared" si="0"/>
        <v>0</v>
      </c>
      <c r="G19" s="34">
        <f t="shared" si="0"/>
        <v>0.16528925619834711</v>
      </c>
      <c r="H19" s="34">
        <f t="shared" si="1"/>
        <v>4.1322314049586778E-2</v>
      </c>
    </row>
    <row r="20" spans="2:8" x14ac:dyDescent="0.25">
      <c r="B20" s="34" t="s">
        <v>38</v>
      </c>
      <c r="C20" s="34" t="s">
        <v>52</v>
      </c>
      <c r="D20" s="34">
        <f t="shared" si="2"/>
        <v>3.8605553660399594</v>
      </c>
      <c r="E20" s="34">
        <f t="shared" si="0"/>
        <v>0.12674654047946662</v>
      </c>
      <c r="F20" s="34">
        <f t="shared" si="0"/>
        <v>0</v>
      </c>
      <c r="G20" s="34">
        <f t="shared" si="0"/>
        <v>1.1177701548712828</v>
      </c>
      <c r="H20" s="34">
        <f t="shared" si="1"/>
        <v>1.2762680153476773</v>
      </c>
    </row>
    <row r="21" spans="2:8" x14ac:dyDescent="0.25">
      <c r="B21" s="34" t="s">
        <v>53</v>
      </c>
      <c r="C21" s="34" t="s">
        <v>54</v>
      </c>
      <c r="D21" s="34">
        <f t="shared" si="2"/>
        <v>4.209993442435886</v>
      </c>
      <c r="E21" s="34">
        <f t="shared" si="0"/>
        <v>6.3462716162246293</v>
      </c>
      <c r="F21" s="34">
        <f t="shared" si="0"/>
        <v>10.532896709065669</v>
      </c>
      <c r="G21" s="34">
        <f t="shared" si="0"/>
        <v>5.0107682847049846</v>
      </c>
      <c r="H21" s="34">
        <f t="shared" si="1"/>
        <v>6.5249825131077914</v>
      </c>
    </row>
    <row r="22" spans="2:8" x14ac:dyDescent="0.25">
      <c r="B22" s="34" t="s">
        <v>55</v>
      </c>
      <c r="C22" s="34" t="s">
        <v>56</v>
      </c>
      <c r="D22" s="34">
        <f t="shared" si="2"/>
        <v>100</v>
      </c>
      <c r="E22" s="34">
        <f t="shared" si="0"/>
        <v>100.00000000000001</v>
      </c>
      <c r="F22" s="34">
        <f t="shared" si="0"/>
        <v>100</v>
      </c>
      <c r="G22" s="34">
        <f t="shared" si="0"/>
        <v>100</v>
      </c>
      <c r="H22" s="34">
        <f t="shared" si="1"/>
        <v>100</v>
      </c>
    </row>
    <row r="25" spans="2:8" x14ac:dyDescent="0.25">
      <c r="B25" s="50"/>
      <c r="C25" s="50" t="s">
        <v>102</v>
      </c>
      <c r="D25" s="50" t="s">
        <v>66</v>
      </c>
      <c r="E25" s="50" t="s">
        <v>67</v>
      </c>
      <c r="F25" s="50" t="s">
        <v>59</v>
      </c>
      <c r="G25" s="50" t="s">
        <v>69</v>
      </c>
      <c r="H25" s="50" t="s">
        <v>70</v>
      </c>
    </row>
    <row r="26" spans="2:8" x14ac:dyDescent="0.25">
      <c r="B26" s="27" t="s">
        <v>58</v>
      </c>
      <c r="C26" s="27" t="s">
        <v>42</v>
      </c>
      <c r="D26" s="77" t="s">
        <v>43</v>
      </c>
      <c r="E26" s="77"/>
      <c r="F26" s="77"/>
      <c r="G26" s="77"/>
      <c r="H26" s="77"/>
    </row>
    <row r="27" spans="2:8" x14ac:dyDescent="0.25">
      <c r="B27" s="27" t="s">
        <v>6</v>
      </c>
      <c r="C27" s="27" t="s">
        <v>7</v>
      </c>
      <c r="D27" s="27">
        <v>2.4464831804281344</v>
      </c>
      <c r="E27" s="27">
        <v>0.66225165562913912</v>
      </c>
      <c r="F27" s="27">
        <v>3.0555555555555554</v>
      </c>
      <c r="G27" s="20">
        <v>3.1074380165289259</v>
      </c>
      <c r="H27" s="27">
        <f>(D27+E27+F27+G27)/4</f>
        <v>2.3179321020354386</v>
      </c>
    </row>
    <row r="28" spans="2:8" x14ac:dyDescent="0.25">
      <c r="B28" s="27" t="s">
        <v>8</v>
      </c>
      <c r="C28" s="27" t="s">
        <v>9</v>
      </c>
      <c r="D28" s="27">
        <v>12.844036697247706</v>
      </c>
      <c r="E28" s="27">
        <v>24.834437086092716</v>
      </c>
      <c r="F28" s="27">
        <v>18.333333333333336</v>
      </c>
      <c r="G28" s="20">
        <v>16.198347107438018</v>
      </c>
      <c r="H28" s="27">
        <f t="shared" ref="H28:H45" si="3">(D28+E28+F28+G28)/4</f>
        <v>18.052538556027944</v>
      </c>
    </row>
    <row r="29" spans="2:8" x14ac:dyDescent="0.25">
      <c r="B29" s="27" t="s">
        <v>10</v>
      </c>
      <c r="C29" s="27" t="s">
        <v>11</v>
      </c>
      <c r="D29" s="27">
        <v>1.2232415902140672</v>
      </c>
      <c r="E29" s="27">
        <v>0</v>
      </c>
      <c r="F29" s="27">
        <v>0</v>
      </c>
      <c r="G29" s="20">
        <v>0.66115702479338845</v>
      </c>
      <c r="H29" s="27">
        <f t="shared" si="3"/>
        <v>0.47109965375186391</v>
      </c>
    </row>
    <row r="30" spans="2:8" x14ac:dyDescent="0.25">
      <c r="B30" s="27" t="s">
        <v>12</v>
      </c>
      <c r="C30" s="27" t="s">
        <v>44</v>
      </c>
      <c r="D30" s="27">
        <v>22.324159021406725</v>
      </c>
      <c r="E30" s="27">
        <v>35.761589403973517</v>
      </c>
      <c r="F30" s="27">
        <v>15.833333333333334</v>
      </c>
      <c r="G30" s="20">
        <v>2.3140495867768598</v>
      </c>
      <c r="H30" s="27">
        <f t="shared" si="3"/>
        <v>19.058282836372609</v>
      </c>
    </row>
    <row r="31" spans="2:8" x14ac:dyDescent="0.25">
      <c r="B31" s="27" t="s">
        <v>14</v>
      </c>
      <c r="C31" s="27" t="s">
        <v>45</v>
      </c>
      <c r="D31" s="27">
        <v>11.926605504587155</v>
      </c>
      <c r="E31" s="27">
        <v>4.6357615894039741</v>
      </c>
      <c r="F31" s="27">
        <v>9.1666666666666679</v>
      </c>
      <c r="G31" s="20">
        <v>6.6115702479338845</v>
      </c>
      <c r="H31" s="27">
        <f t="shared" si="3"/>
        <v>8.0851510021479207</v>
      </c>
    </row>
    <row r="32" spans="2:8" x14ac:dyDescent="0.25">
      <c r="B32" s="27" t="s">
        <v>16</v>
      </c>
      <c r="C32" s="27" t="s">
        <v>17</v>
      </c>
      <c r="D32" s="27">
        <v>0</v>
      </c>
      <c r="E32" s="27">
        <v>0</v>
      </c>
      <c r="F32" s="27">
        <v>0</v>
      </c>
      <c r="G32" s="20">
        <v>0</v>
      </c>
      <c r="H32" s="27">
        <f t="shared" si="3"/>
        <v>0</v>
      </c>
    </row>
    <row r="33" spans="2:8" x14ac:dyDescent="0.25">
      <c r="B33" s="28" t="s">
        <v>18</v>
      </c>
      <c r="C33" s="28" t="s">
        <v>46</v>
      </c>
      <c r="D33" s="28">
        <v>50.764525993883794</v>
      </c>
      <c r="E33" s="28">
        <v>65.894039735099341</v>
      </c>
      <c r="F33" s="28">
        <v>46.388888888888886</v>
      </c>
      <c r="G33" s="21">
        <v>28.892561983471076</v>
      </c>
      <c r="H33" s="28">
        <f t="shared" si="3"/>
        <v>47.985004150335769</v>
      </c>
    </row>
    <row r="34" spans="2:8" x14ac:dyDescent="0.25">
      <c r="B34" s="27" t="s">
        <v>20</v>
      </c>
      <c r="C34" s="27" t="s">
        <v>21</v>
      </c>
      <c r="D34" s="27">
        <v>0.9174311926605504</v>
      </c>
      <c r="E34" s="27">
        <v>5.298013245033113</v>
      </c>
      <c r="F34" s="27">
        <v>4.166666666666667</v>
      </c>
      <c r="G34" s="20">
        <v>8.1983471074380159</v>
      </c>
      <c r="H34" s="27">
        <f t="shared" si="3"/>
        <v>4.6451145529495861</v>
      </c>
    </row>
    <row r="35" spans="2:8" x14ac:dyDescent="0.25">
      <c r="B35" s="27" t="s">
        <v>22</v>
      </c>
      <c r="C35" s="27" t="s">
        <v>47</v>
      </c>
      <c r="D35" s="27">
        <v>0.9174311926605504</v>
      </c>
      <c r="E35" s="27">
        <v>0</v>
      </c>
      <c r="F35" s="27">
        <v>0.55555555555555558</v>
      </c>
      <c r="G35" s="20">
        <v>7.5041322314049577</v>
      </c>
      <c r="H35" s="27">
        <f t="shared" si="3"/>
        <v>2.244279744905266</v>
      </c>
    </row>
    <row r="36" spans="2:8" x14ac:dyDescent="0.25">
      <c r="B36" s="27" t="s">
        <v>24</v>
      </c>
      <c r="C36" s="27" t="s">
        <v>23</v>
      </c>
      <c r="D36" s="27">
        <v>0.3058103975535168</v>
      </c>
      <c r="E36" s="27">
        <v>0.33112582781456956</v>
      </c>
      <c r="F36" s="27">
        <v>0.27777777777777779</v>
      </c>
      <c r="G36" s="20">
        <v>1.71900826446281</v>
      </c>
      <c r="H36" s="27">
        <f t="shared" si="3"/>
        <v>0.6584305669021685</v>
      </c>
    </row>
    <row r="37" spans="2:8" x14ac:dyDescent="0.25">
      <c r="B37" s="27" t="s">
        <v>26</v>
      </c>
      <c r="C37" s="27" t="s">
        <v>25</v>
      </c>
      <c r="D37" s="27">
        <v>0.6116207951070336</v>
      </c>
      <c r="E37" s="27">
        <v>1.3245033112582782</v>
      </c>
      <c r="F37" s="27">
        <v>0.55555555555555558</v>
      </c>
      <c r="G37" s="20">
        <v>1.8181818181818181</v>
      </c>
      <c r="H37" s="27">
        <f t="shared" si="3"/>
        <v>1.0774653700256713</v>
      </c>
    </row>
    <row r="38" spans="2:8" x14ac:dyDescent="0.25">
      <c r="B38" s="27" t="s">
        <v>28</v>
      </c>
      <c r="C38" s="27" t="s">
        <v>27</v>
      </c>
      <c r="D38" s="27">
        <v>4.5871559633027523</v>
      </c>
      <c r="E38" s="27">
        <v>2.317880794701987</v>
      </c>
      <c r="F38" s="27">
        <v>5.5555555555555554</v>
      </c>
      <c r="G38" s="20">
        <v>13.685950413223139</v>
      </c>
      <c r="H38" s="27">
        <f t="shared" si="3"/>
        <v>6.5366356816958584</v>
      </c>
    </row>
    <row r="39" spans="2:8" x14ac:dyDescent="0.25">
      <c r="B39" s="27" t="s">
        <v>30</v>
      </c>
      <c r="C39" s="27" t="s">
        <v>48</v>
      </c>
      <c r="D39" s="27">
        <v>7.6452599388379205</v>
      </c>
      <c r="E39" s="27">
        <v>16.556291390728479</v>
      </c>
      <c r="F39" s="27">
        <v>22.5</v>
      </c>
      <c r="G39" s="20">
        <v>17.190082644628099</v>
      </c>
      <c r="H39" s="27">
        <f t="shared" si="3"/>
        <v>15.972908493548625</v>
      </c>
    </row>
    <row r="40" spans="2:8" x14ac:dyDescent="0.25">
      <c r="B40" s="27" t="s">
        <v>32</v>
      </c>
      <c r="C40" s="27" t="s">
        <v>49</v>
      </c>
      <c r="D40" s="27">
        <v>27.522935779816514</v>
      </c>
      <c r="E40" s="27">
        <v>0</v>
      </c>
      <c r="F40" s="27">
        <v>7.5000000000000009</v>
      </c>
      <c r="G40" s="20">
        <v>12.396694214876034</v>
      </c>
      <c r="H40" s="27">
        <f t="shared" si="3"/>
        <v>11.854907498673137</v>
      </c>
    </row>
    <row r="41" spans="2:8" x14ac:dyDescent="0.25">
      <c r="B41" s="27" t="s">
        <v>34</v>
      </c>
      <c r="C41" s="27" t="s">
        <v>50</v>
      </c>
      <c r="D41" s="27">
        <v>0</v>
      </c>
      <c r="E41" s="27">
        <v>0</v>
      </c>
      <c r="F41" s="27">
        <v>2.7777777777777777</v>
      </c>
      <c r="G41" s="20">
        <v>1.9834710743801653</v>
      </c>
      <c r="H41" s="27">
        <f t="shared" si="3"/>
        <v>1.1903122130394856</v>
      </c>
    </row>
    <row r="42" spans="2:8" x14ac:dyDescent="0.25">
      <c r="B42" s="27" t="s">
        <v>36</v>
      </c>
      <c r="C42" s="27" t="s">
        <v>51</v>
      </c>
      <c r="D42" s="27">
        <v>0</v>
      </c>
      <c r="E42" s="27">
        <v>0</v>
      </c>
      <c r="F42" s="27">
        <v>0</v>
      </c>
      <c r="G42" s="20">
        <v>0.99173553719008267</v>
      </c>
      <c r="H42" s="27">
        <f t="shared" si="3"/>
        <v>0.24793388429752067</v>
      </c>
    </row>
    <row r="43" spans="2:8" x14ac:dyDescent="0.25">
      <c r="B43" s="27" t="s">
        <v>38</v>
      </c>
      <c r="C43" s="27" t="s">
        <v>52</v>
      </c>
      <c r="D43" s="27">
        <v>0.6116207951070336</v>
      </c>
      <c r="E43" s="27">
        <v>0</v>
      </c>
      <c r="F43" s="27">
        <v>0</v>
      </c>
      <c r="G43" s="20">
        <v>1.6528925619834711</v>
      </c>
      <c r="H43" s="27">
        <f t="shared" si="3"/>
        <v>0.56612833927262618</v>
      </c>
    </row>
    <row r="44" spans="2:8" x14ac:dyDescent="0.25">
      <c r="B44" s="27" t="s">
        <v>53</v>
      </c>
      <c r="C44" s="27" t="s">
        <v>54</v>
      </c>
      <c r="D44" s="27">
        <v>6.1162079510703364</v>
      </c>
      <c r="E44" s="27">
        <v>8.2781456953642394</v>
      </c>
      <c r="F44" s="27">
        <v>9.7222222222222232</v>
      </c>
      <c r="G44" s="20">
        <v>3.9669421487603307</v>
      </c>
      <c r="H44" s="27">
        <f t="shared" si="3"/>
        <v>7.0208795043542827</v>
      </c>
    </row>
    <row r="45" spans="2:8" x14ac:dyDescent="0.25">
      <c r="B45" s="27" t="s">
        <v>55</v>
      </c>
      <c r="C45" s="27" t="s">
        <v>56</v>
      </c>
      <c r="D45" s="27">
        <v>100</v>
      </c>
      <c r="E45" s="27">
        <v>100.00000000000001</v>
      </c>
      <c r="F45" s="27">
        <v>100</v>
      </c>
      <c r="G45" s="51">
        <v>100</v>
      </c>
      <c r="H45" s="27">
        <f t="shared" si="3"/>
        <v>100</v>
      </c>
    </row>
    <row r="48" spans="2:8" x14ac:dyDescent="0.25">
      <c r="B48" s="8"/>
      <c r="C48" s="9" t="s">
        <v>103</v>
      </c>
      <c r="D48" s="9" t="s">
        <v>66</v>
      </c>
      <c r="E48" s="9" t="s">
        <v>67</v>
      </c>
      <c r="F48" s="9" t="s">
        <v>59</v>
      </c>
      <c r="G48" s="9" t="s">
        <v>69</v>
      </c>
      <c r="H48" s="9" t="s">
        <v>70</v>
      </c>
    </row>
    <row r="49" spans="2:8" x14ac:dyDescent="0.25">
      <c r="B49" s="4" t="s">
        <v>58</v>
      </c>
      <c r="C49" s="4" t="s">
        <v>42</v>
      </c>
      <c r="D49" s="74" t="s">
        <v>43</v>
      </c>
      <c r="E49" s="74"/>
      <c r="F49" s="74"/>
      <c r="G49" s="74"/>
      <c r="H49" s="74"/>
    </row>
    <row r="50" spans="2:8" x14ac:dyDescent="0.25">
      <c r="B50" s="23" t="s">
        <v>6</v>
      </c>
      <c r="C50" s="23" t="s">
        <v>7</v>
      </c>
      <c r="D50" s="27">
        <v>3.134796238244514</v>
      </c>
      <c r="E50" s="24">
        <v>7.8125</v>
      </c>
      <c r="F50" s="27">
        <v>2.6785714285714279</v>
      </c>
      <c r="G50" s="20">
        <v>4.0999999999999996</v>
      </c>
      <c r="H50" s="24">
        <f>(D50+E50+F50+G50)/4</f>
        <v>4.431466916703986</v>
      </c>
    </row>
    <row r="51" spans="2:8" x14ac:dyDescent="0.25">
      <c r="B51" s="23" t="s">
        <v>8</v>
      </c>
      <c r="C51" s="23" t="s">
        <v>9</v>
      </c>
      <c r="D51" s="27">
        <v>21.316614420062699</v>
      </c>
      <c r="E51" s="24">
        <v>12.5</v>
      </c>
      <c r="F51" s="27">
        <v>18.452380952380953</v>
      </c>
      <c r="G51" s="20">
        <v>9.7000000000000011</v>
      </c>
      <c r="H51" s="24">
        <f t="shared" ref="H51:H68" si="4">(D51+E51+F51+G51)/4</f>
        <v>15.492248843110914</v>
      </c>
    </row>
    <row r="52" spans="2:8" x14ac:dyDescent="0.25">
      <c r="B52" s="23" t="s">
        <v>10</v>
      </c>
      <c r="C52" s="23" t="s">
        <v>11</v>
      </c>
      <c r="D52" s="27">
        <v>0.62695924764890287</v>
      </c>
      <c r="E52" s="24">
        <v>2.1875</v>
      </c>
      <c r="F52" s="27">
        <v>2.3809523809523809</v>
      </c>
      <c r="G52" s="20">
        <v>3.5</v>
      </c>
      <c r="H52" s="24">
        <f t="shared" si="4"/>
        <v>2.1738529071503212</v>
      </c>
    </row>
    <row r="53" spans="2:8" x14ac:dyDescent="0.25">
      <c r="B53" s="23" t="s">
        <v>12</v>
      </c>
      <c r="C53" s="23" t="s">
        <v>44</v>
      </c>
      <c r="D53" s="27">
        <v>13.16614420062696</v>
      </c>
      <c r="E53" s="24">
        <v>21.875000000000004</v>
      </c>
      <c r="F53" s="27">
        <v>11.904761904761903</v>
      </c>
      <c r="G53" s="20">
        <v>7.3</v>
      </c>
      <c r="H53" s="24">
        <f t="shared" si="4"/>
        <v>13.561476526347215</v>
      </c>
    </row>
    <row r="54" spans="2:8" x14ac:dyDescent="0.25">
      <c r="B54" s="23" t="s">
        <v>14</v>
      </c>
      <c r="C54" s="23" t="s">
        <v>45</v>
      </c>
      <c r="D54" s="27">
        <v>9.4043887147335425</v>
      </c>
      <c r="E54" s="24">
        <v>6.25</v>
      </c>
      <c r="F54" s="27">
        <v>11.309523809523808</v>
      </c>
      <c r="G54" s="20">
        <v>12.5</v>
      </c>
      <c r="H54" s="24">
        <f t="shared" si="4"/>
        <v>9.8659781310643382</v>
      </c>
    </row>
    <row r="55" spans="2:8" x14ac:dyDescent="0.25">
      <c r="B55" s="23" t="s">
        <v>16</v>
      </c>
      <c r="C55" s="23" t="s">
        <v>17</v>
      </c>
      <c r="D55" s="27">
        <v>0</v>
      </c>
      <c r="E55" s="24">
        <v>0</v>
      </c>
      <c r="F55" s="27">
        <v>0</v>
      </c>
      <c r="G55" s="20">
        <v>0</v>
      </c>
      <c r="H55" s="24">
        <f t="shared" si="4"/>
        <v>0</v>
      </c>
    </row>
    <row r="56" spans="2:8" x14ac:dyDescent="0.25">
      <c r="B56" s="25" t="s">
        <v>18</v>
      </c>
      <c r="C56" s="25" t="s">
        <v>46</v>
      </c>
      <c r="D56" s="28">
        <v>47.648902821316611</v>
      </c>
      <c r="E56" s="26">
        <v>50.625</v>
      </c>
      <c r="F56" s="28">
        <v>46.726190476190474</v>
      </c>
      <c r="G56" s="21">
        <v>37.099999999999994</v>
      </c>
      <c r="H56" s="26">
        <f t="shared" si="4"/>
        <v>45.525023324376768</v>
      </c>
    </row>
    <row r="57" spans="2:8" x14ac:dyDescent="0.25">
      <c r="B57" s="23" t="s">
        <v>20</v>
      </c>
      <c r="C57" s="23" t="s">
        <v>21</v>
      </c>
      <c r="D57" s="27">
        <v>2.5078369905956115</v>
      </c>
      <c r="E57" s="24">
        <v>5.3125000000000009</v>
      </c>
      <c r="F57" s="27">
        <v>7.4404761904761898</v>
      </c>
      <c r="G57" s="20">
        <v>14.700000000000001</v>
      </c>
      <c r="H57" s="24">
        <f t="shared" si="4"/>
        <v>7.4902032952679507</v>
      </c>
    </row>
    <row r="58" spans="2:8" x14ac:dyDescent="0.25">
      <c r="B58" s="23" t="s">
        <v>22</v>
      </c>
      <c r="C58" s="23" t="s">
        <v>47</v>
      </c>
      <c r="D58" s="27">
        <v>1.2539184952978057</v>
      </c>
      <c r="E58" s="24">
        <v>0.625</v>
      </c>
      <c r="F58" s="27">
        <v>0.29761904761904762</v>
      </c>
      <c r="G58" s="20">
        <v>4</v>
      </c>
      <c r="H58" s="24">
        <f t="shared" si="4"/>
        <v>1.5441343857292134</v>
      </c>
    </row>
    <row r="59" spans="2:8" x14ac:dyDescent="0.25">
      <c r="B59" s="23" t="s">
        <v>24</v>
      </c>
      <c r="C59" s="23" t="s">
        <v>23</v>
      </c>
      <c r="D59" s="27">
        <v>0.62695924764890287</v>
      </c>
      <c r="E59" s="24">
        <v>1.25</v>
      </c>
      <c r="F59" s="27">
        <v>0.29761904761904762</v>
      </c>
      <c r="G59" s="20">
        <v>2.7</v>
      </c>
      <c r="H59" s="24">
        <f t="shared" si="4"/>
        <v>1.2186445738169875</v>
      </c>
    </row>
    <row r="60" spans="2:8" x14ac:dyDescent="0.25">
      <c r="B60" s="23" t="s">
        <v>26</v>
      </c>
      <c r="C60" s="23" t="s">
        <v>25</v>
      </c>
      <c r="D60" s="27">
        <v>1.567398119122257</v>
      </c>
      <c r="E60" s="24">
        <v>1.25</v>
      </c>
      <c r="F60" s="27">
        <v>0.29761904761904762</v>
      </c>
      <c r="G60" s="20">
        <v>4.8</v>
      </c>
      <c r="H60" s="24">
        <f t="shared" si="4"/>
        <v>1.978754291685326</v>
      </c>
    </row>
    <row r="61" spans="2:8" x14ac:dyDescent="0.25">
      <c r="B61" s="23" t="s">
        <v>28</v>
      </c>
      <c r="C61" s="23" t="s">
        <v>27</v>
      </c>
      <c r="D61" s="27">
        <v>5.015673981191223</v>
      </c>
      <c r="E61" s="24">
        <v>6.25</v>
      </c>
      <c r="F61" s="27">
        <v>2.3809523809523809</v>
      </c>
      <c r="G61" s="20">
        <v>14.3</v>
      </c>
      <c r="H61" s="24">
        <f t="shared" si="4"/>
        <v>6.986656590535901</v>
      </c>
    </row>
    <row r="62" spans="2:8" x14ac:dyDescent="0.25">
      <c r="B62" s="23" t="s">
        <v>30</v>
      </c>
      <c r="C62" s="23" t="s">
        <v>48</v>
      </c>
      <c r="D62" s="27">
        <v>12.539184952978056</v>
      </c>
      <c r="E62" s="24">
        <v>12.5</v>
      </c>
      <c r="F62" s="27">
        <v>36.607142857142854</v>
      </c>
      <c r="G62" s="20">
        <v>9.8000000000000025</v>
      </c>
      <c r="H62" s="24">
        <f t="shared" si="4"/>
        <v>17.861581952530226</v>
      </c>
    </row>
    <row r="63" spans="2:8" x14ac:dyDescent="0.25">
      <c r="B63" s="23" t="s">
        <v>32</v>
      </c>
      <c r="C63" s="23" t="s">
        <v>49</v>
      </c>
      <c r="D63" s="27">
        <v>25.078369905956112</v>
      </c>
      <c r="E63" s="24">
        <v>15.625</v>
      </c>
      <c r="F63" s="27">
        <v>0</v>
      </c>
      <c r="G63" s="20">
        <v>4.5</v>
      </c>
      <c r="H63" s="24">
        <f t="shared" si="4"/>
        <v>11.300842476489027</v>
      </c>
    </row>
    <row r="64" spans="2:8" x14ac:dyDescent="0.25">
      <c r="B64" s="23" t="s">
        <v>34</v>
      </c>
      <c r="C64" s="23" t="s">
        <v>50</v>
      </c>
      <c r="D64" s="27">
        <v>0</v>
      </c>
      <c r="E64" s="24">
        <v>0.3125</v>
      </c>
      <c r="F64" s="27">
        <v>0</v>
      </c>
      <c r="G64" s="20">
        <v>1.4</v>
      </c>
      <c r="H64" s="24">
        <f t="shared" si="4"/>
        <v>0.42812499999999998</v>
      </c>
    </row>
    <row r="65" spans="2:8" x14ac:dyDescent="0.25">
      <c r="B65" s="23" t="s">
        <v>36</v>
      </c>
      <c r="C65" s="23" t="s">
        <v>51</v>
      </c>
      <c r="D65" s="27">
        <v>0</v>
      </c>
      <c r="E65" s="24">
        <v>0</v>
      </c>
      <c r="F65" s="27">
        <v>0</v>
      </c>
      <c r="G65" s="20">
        <v>0</v>
      </c>
      <c r="H65" s="24">
        <f t="shared" si="4"/>
        <v>0</v>
      </c>
    </row>
    <row r="66" spans="2:8" x14ac:dyDescent="0.25">
      <c r="B66" s="23" t="s">
        <v>38</v>
      </c>
      <c r="C66" s="23" t="s">
        <v>52</v>
      </c>
      <c r="D66" s="27">
        <v>0</v>
      </c>
      <c r="E66" s="24">
        <v>0</v>
      </c>
      <c r="F66" s="27">
        <v>0</v>
      </c>
      <c r="G66" s="20">
        <v>0.8</v>
      </c>
      <c r="H66" s="24">
        <f t="shared" si="4"/>
        <v>0.2</v>
      </c>
    </row>
    <row r="67" spans="2:8" x14ac:dyDescent="0.25">
      <c r="B67" s="23" t="s">
        <v>53</v>
      </c>
      <c r="C67" s="23" t="s">
        <v>54</v>
      </c>
      <c r="D67" s="27">
        <v>3.7617554858934166</v>
      </c>
      <c r="E67" s="24">
        <v>6.25</v>
      </c>
      <c r="F67" s="27">
        <v>5.9523809523809517</v>
      </c>
      <c r="G67" s="20">
        <v>5.9</v>
      </c>
      <c r="H67" s="24">
        <f t="shared" si="4"/>
        <v>5.4660341095685929</v>
      </c>
    </row>
    <row r="68" spans="2:8" x14ac:dyDescent="0.25">
      <c r="B68" s="23" t="s">
        <v>55</v>
      </c>
      <c r="C68" s="23" t="s">
        <v>56</v>
      </c>
      <c r="D68" s="27">
        <v>100</v>
      </c>
      <c r="E68" s="24">
        <v>100</v>
      </c>
      <c r="F68" s="27">
        <v>100</v>
      </c>
      <c r="G68" s="22">
        <v>100</v>
      </c>
      <c r="H68" s="24">
        <f t="shared" si="4"/>
        <v>100</v>
      </c>
    </row>
    <row r="71" spans="2:8" x14ac:dyDescent="0.25">
      <c r="B71" s="8"/>
      <c r="C71" s="9" t="s">
        <v>104</v>
      </c>
      <c r="D71" s="9" t="s">
        <v>66</v>
      </c>
      <c r="E71" s="9" t="s">
        <v>67</v>
      </c>
      <c r="F71" s="9" t="s">
        <v>59</v>
      </c>
      <c r="G71" s="9" t="s">
        <v>69</v>
      </c>
      <c r="H71" s="9" t="s">
        <v>70</v>
      </c>
    </row>
    <row r="72" spans="2:8" x14ac:dyDescent="0.25">
      <c r="B72" s="4" t="s">
        <v>58</v>
      </c>
      <c r="C72" s="4" t="s">
        <v>42</v>
      </c>
      <c r="D72" s="74" t="s">
        <v>43</v>
      </c>
      <c r="E72" s="74"/>
      <c r="F72" s="74"/>
      <c r="G72" s="74"/>
      <c r="H72" s="74"/>
    </row>
    <row r="73" spans="2:8" x14ac:dyDescent="0.25">
      <c r="B73" s="23" t="s">
        <v>6</v>
      </c>
      <c r="C73" s="23" t="s">
        <v>7</v>
      </c>
      <c r="D73" s="24">
        <v>0.33112582781456956</v>
      </c>
      <c r="E73" s="24">
        <v>6.6445182724252492</v>
      </c>
      <c r="F73" s="24">
        <v>5.2631578947368425</v>
      </c>
      <c r="G73" s="20">
        <v>5.9337626494940201</v>
      </c>
      <c r="H73" s="24">
        <f>(D73+E73+F73+G73)/4</f>
        <v>4.5431411611176706</v>
      </c>
    </row>
    <row r="74" spans="2:8" x14ac:dyDescent="0.25">
      <c r="B74" s="23" t="s">
        <v>8</v>
      </c>
      <c r="C74" s="23" t="s">
        <v>9</v>
      </c>
      <c r="D74" s="24">
        <v>15.56291390728477</v>
      </c>
      <c r="E74" s="24">
        <v>19.933554817275748</v>
      </c>
      <c r="F74" s="24">
        <v>6.5789473684210531</v>
      </c>
      <c r="G74" s="20">
        <v>3.1048758049678011</v>
      </c>
      <c r="H74" s="24">
        <f t="shared" ref="H74:H91" si="5">(D74+E74+F74+G74)/4</f>
        <v>11.295072974487343</v>
      </c>
    </row>
    <row r="75" spans="2:8" x14ac:dyDescent="0.25">
      <c r="B75" s="23" t="s">
        <v>10</v>
      </c>
      <c r="C75" s="23" t="s">
        <v>11</v>
      </c>
      <c r="D75" s="24">
        <v>0</v>
      </c>
      <c r="E75" s="24">
        <v>0</v>
      </c>
      <c r="F75" s="24">
        <v>0.65789473684210531</v>
      </c>
      <c r="G75" s="20">
        <v>0.45998160073597055</v>
      </c>
      <c r="H75" s="24">
        <f t="shared" si="5"/>
        <v>0.27946908439451895</v>
      </c>
    </row>
    <row r="76" spans="2:8" x14ac:dyDescent="0.25">
      <c r="B76" s="23" t="s">
        <v>12</v>
      </c>
      <c r="C76" s="23" t="s">
        <v>44</v>
      </c>
      <c r="D76" s="24">
        <v>18.543046357615896</v>
      </c>
      <c r="E76" s="24">
        <v>21.59468438538206</v>
      </c>
      <c r="F76" s="24">
        <v>19.736842105263158</v>
      </c>
      <c r="G76" s="20">
        <v>1.1499540018399264</v>
      </c>
      <c r="H76" s="24">
        <f t="shared" si="5"/>
        <v>15.25613171252526</v>
      </c>
    </row>
    <row r="77" spans="2:8" x14ac:dyDescent="0.25">
      <c r="B77" s="23" t="s">
        <v>14</v>
      </c>
      <c r="C77" s="23" t="s">
        <v>45</v>
      </c>
      <c r="D77" s="24">
        <v>13.245033112582782</v>
      </c>
      <c r="E77" s="24">
        <v>7.9734219269102988</v>
      </c>
      <c r="F77" s="24">
        <v>12.5</v>
      </c>
      <c r="G77" s="20">
        <v>28.012879484820605</v>
      </c>
      <c r="H77" s="24">
        <f t="shared" si="5"/>
        <v>15.43283363107842</v>
      </c>
    </row>
    <row r="78" spans="2:8" x14ac:dyDescent="0.25">
      <c r="B78" s="23" t="s">
        <v>16</v>
      </c>
      <c r="C78" s="23" t="s">
        <v>17</v>
      </c>
      <c r="D78" s="24">
        <v>0</v>
      </c>
      <c r="E78" s="24">
        <v>0</v>
      </c>
      <c r="F78" s="24">
        <v>0</v>
      </c>
      <c r="G78" s="20">
        <v>0</v>
      </c>
      <c r="H78" s="24">
        <f t="shared" si="5"/>
        <v>0</v>
      </c>
    </row>
    <row r="79" spans="2:8" x14ac:dyDescent="0.25">
      <c r="B79" s="25" t="s">
        <v>18</v>
      </c>
      <c r="C79" s="25" t="s">
        <v>46</v>
      </c>
      <c r="D79" s="26">
        <v>47.682119205298022</v>
      </c>
      <c r="E79" s="26">
        <v>56.146179401993365</v>
      </c>
      <c r="F79" s="26">
        <v>44.736842105263165</v>
      </c>
      <c r="G79" s="21">
        <v>38.661453541858322</v>
      </c>
      <c r="H79" s="26">
        <f t="shared" si="5"/>
        <v>46.806648563603218</v>
      </c>
    </row>
    <row r="80" spans="2:8" x14ac:dyDescent="0.25">
      <c r="B80" s="23" t="s">
        <v>20</v>
      </c>
      <c r="C80" s="23" t="s">
        <v>21</v>
      </c>
      <c r="D80" s="24">
        <v>3.9735099337748343</v>
      </c>
      <c r="E80" s="24">
        <v>6.6445182724252492</v>
      </c>
      <c r="F80" s="24">
        <v>3.2894736842105265</v>
      </c>
      <c r="G80" s="20">
        <v>10.62557497700092</v>
      </c>
      <c r="H80" s="24">
        <f t="shared" si="5"/>
        <v>6.1332692168528826</v>
      </c>
    </row>
    <row r="81" spans="2:8" x14ac:dyDescent="0.25">
      <c r="B81" s="23" t="s">
        <v>22</v>
      </c>
      <c r="C81" s="23" t="s">
        <v>47</v>
      </c>
      <c r="D81" s="24">
        <v>0.66225165562913912</v>
      </c>
      <c r="E81" s="24">
        <v>3.3222591362126246</v>
      </c>
      <c r="F81" s="24">
        <v>0.65789473684210531</v>
      </c>
      <c r="G81" s="20">
        <v>1.5179392824287028</v>
      </c>
      <c r="H81" s="24">
        <f t="shared" si="5"/>
        <v>1.540086202778143</v>
      </c>
    </row>
    <row r="82" spans="2:8" x14ac:dyDescent="0.25">
      <c r="B82" s="23" t="s">
        <v>24</v>
      </c>
      <c r="C82" s="23" t="s">
        <v>23</v>
      </c>
      <c r="D82" s="24">
        <v>0.66225165562913912</v>
      </c>
      <c r="E82" s="24">
        <v>0.33222591362126247</v>
      </c>
      <c r="F82" s="24">
        <v>0.32894736842105265</v>
      </c>
      <c r="G82" s="20">
        <v>0.7819687212511498</v>
      </c>
      <c r="H82" s="24">
        <f t="shared" si="5"/>
        <v>0.52634841473065097</v>
      </c>
    </row>
    <row r="83" spans="2:8" x14ac:dyDescent="0.25">
      <c r="B83" s="23" t="s">
        <v>26</v>
      </c>
      <c r="C83" s="23" t="s">
        <v>25</v>
      </c>
      <c r="D83" s="24">
        <v>0.33112582781456956</v>
      </c>
      <c r="E83" s="24">
        <v>0.99667774086378735</v>
      </c>
      <c r="F83" s="24">
        <v>1.6447368421052633</v>
      </c>
      <c r="G83" s="20">
        <v>1.1269549218031278</v>
      </c>
      <c r="H83" s="24">
        <f t="shared" si="5"/>
        <v>1.0248738331466869</v>
      </c>
    </row>
    <row r="84" spans="2:8" x14ac:dyDescent="0.25">
      <c r="B84" s="23" t="s">
        <v>28</v>
      </c>
      <c r="C84" s="23" t="s">
        <v>27</v>
      </c>
      <c r="D84" s="24">
        <v>3.9735099337748343</v>
      </c>
      <c r="E84" s="24">
        <v>2.6578073089700998</v>
      </c>
      <c r="F84" s="24">
        <v>5.5921052631578956</v>
      </c>
      <c r="G84" s="20">
        <v>3.5648574057037719</v>
      </c>
      <c r="H84" s="24">
        <f t="shared" si="5"/>
        <v>3.9470699779016503</v>
      </c>
    </row>
    <row r="85" spans="2:8" x14ac:dyDescent="0.25">
      <c r="B85" s="23" t="s">
        <v>30</v>
      </c>
      <c r="C85" s="23" t="s">
        <v>48</v>
      </c>
      <c r="D85" s="24">
        <v>14.90066225165563</v>
      </c>
      <c r="E85" s="24">
        <v>9.9667774086378742</v>
      </c>
      <c r="F85" s="24">
        <v>29.605263157894736</v>
      </c>
      <c r="G85" s="20">
        <v>6.4397424103035883</v>
      </c>
      <c r="H85" s="24">
        <f t="shared" si="5"/>
        <v>15.228111307122957</v>
      </c>
    </row>
    <row r="86" spans="2:8" x14ac:dyDescent="0.25">
      <c r="B86" s="23" t="s">
        <v>32</v>
      </c>
      <c r="C86" s="23" t="s">
        <v>49</v>
      </c>
      <c r="D86" s="24">
        <v>24.503311258278146</v>
      </c>
      <c r="E86" s="24">
        <v>13.289036544850498</v>
      </c>
      <c r="F86" s="24">
        <v>0.98684210526315785</v>
      </c>
      <c r="G86" s="20">
        <v>25.114995400183993</v>
      </c>
      <c r="H86" s="24">
        <f t="shared" si="5"/>
        <v>15.973546327143948</v>
      </c>
    </row>
    <row r="87" spans="2:8" x14ac:dyDescent="0.25">
      <c r="B87" s="23" t="s">
        <v>34</v>
      </c>
      <c r="C87" s="23" t="s">
        <v>50</v>
      </c>
      <c r="D87" s="24">
        <v>0</v>
      </c>
      <c r="E87" s="24">
        <v>0</v>
      </c>
      <c r="F87" s="24">
        <v>0</v>
      </c>
      <c r="G87" s="20">
        <v>2.9668813247470101</v>
      </c>
      <c r="H87" s="24">
        <f t="shared" si="5"/>
        <v>0.74172033118675251</v>
      </c>
    </row>
    <row r="88" spans="2:8" x14ac:dyDescent="0.25">
      <c r="B88" s="23" t="s">
        <v>36</v>
      </c>
      <c r="C88" s="23" t="s">
        <v>51</v>
      </c>
      <c r="D88" s="24">
        <v>0</v>
      </c>
      <c r="E88" s="24">
        <v>0</v>
      </c>
      <c r="F88" s="24">
        <v>0</v>
      </c>
      <c r="G88" s="20">
        <v>0</v>
      </c>
      <c r="H88" s="24">
        <f t="shared" si="5"/>
        <v>0</v>
      </c>
    </row>
    <row r="89" spans="2:8" x14ac:dyDescent="0.25">
      <c r="B89" s="23" t="s">
        <v>38</v>
      </c>
      <c r="C89" s="23" t="s">
        <v>52</v>
      </c>
      <c r="D89" s="24">
        <v>0</v>
      </c>
      <c r="E89" s="24">
        <v>0</v>
      </c>
      <c r="F89" s="24">
        <v>0</v>
      </c>
      <c r="G89" s="20">
        <v>2.2999080036798527</v>
      </c>
      <c r="H89" s="24">
        <f t="shared" si="5"/>
        <v>0.57497700091996318</v>
      </c>
    </row>
    <row r="90" spans="2:8" x14ac:dyDescent="0.25">
      <c r="B90" s="23" t="s">
        <v>53</v>
      </c>
      <c r="C90" s="23" t="s">
        <v>54</v>
      </c>
      <c r="D90" s="24">
        <v>3.3112582781456954</v>
      </c>
      <c r="E90" s="24">
        <v>6.6445182724252492</v>
      </c>
      <c r="F90" s="24">
        <v>13.157894736842106</v>
      </c>
      <c r="G90" s="20">
        <v>6.8997240110395577</v>
      </c>
      <c r="H90" s="24">
        <f t="shared" si="5"/>
        <v>7.5033488246131519</v>
      </c>
    </row>
    <row r="91" spans="2:8" x14ac:dyDescent="0.25">
      <c r="B91" s="23" t="s">
        <v>55</v>
      </c>
      <c r="C91" s="23" t="s">
        <v>56</v>
      </c>
      <c r="D91" s="24">
        <v>100.00000000000001</v>
      </c>
      <c r="E91" s="24">
        <v>100.00000000000001</v>
      </c>
      <c r="F91" s="24">
        <v>100.00000000000001</v>
      </c>
      <c r="G91" s="22">
        <v>100</v>
      </c>
      <c r="H91" s="24">
        <f t="shared" si="5"/>
        <v>100.00000000000001</v>
      </c>
    </row>
    <row r="94" spans="2:8" x14ac:dyDescent="0.25">
      <c r="B94" s="8"/>
      <c r="C94" s="9" t="s">
        <v>105</v>
      </c>
      <c r="D94" s="9" t="s">
        <v>66</v>
      </c>
      <c r="E94" s="9" t="s">
        <v>67</v>
      </c>
      <c r="F94" s="9" t="s">
        <v>59</v>
      </c>
      <c r="G94" s="9" t="s">
        <v>69</v>
      </c>
      <c r="H94" s="9" t="s">
        <v>70</v>
      </c>
    </row>
    <row r="95" spans="2:8" x14ac:dyDescent="0.25">
      <c r="B95" s="4" t="s">
        <v>58</v>
      </c>
      <c r="C95" s="4" t="s">
        <v>42</v>
      </c>
      <c r="D95" s="74" t="s">
        <v>43</v>
      </c>
      <c r="E95" s="74"/>
      <c r="F95" s="74"/>
      <c r="G95" s="74"/>
      <c r="H95" s="74"/>
    </row>
    <row r="96" spans="2:8" x14ac:dyDescent="0.25">
      <c r="B96" s="23" t="s">
        <v>6</v>
      </c>
      <c r="C96" s="23" t="s">
        <v>7</v>
      </c>
      <c r="D96" s="24">
        <v>4.6875</v>
      </c>
      <c r="E96" s="24">
        <v>5.5710306406685239</v>
      </c>
      <c r="F96" s="24">
        <v>7.098765432098765</v>
      </c>
      <c r="G96" s="20">
        <v>11.254551473022181</v>
      </c>
      <c r="H96" s="24">
        <f>(D96+E96+F96+G96)/4</f>
        <v>7.1529618864473683</v>
      </c>
    </row>
    <row r="97" spans="2:8" x14ac:dyDescent="0.25">
      <c r="B97" s="23" t="s">
        <v>8</v>
      </c>
      <c r="C97" s="23" t="s">
        <v>9</v>
      </c>
      <c r="D97" s="24">
        <v>18.75</v>
      </c>
      <c r="E97" s="24">
        <v>33.426183844011142</v>
      </c>
      <c r="F97" s="24">
        <v>0</v>
      </c>
      <c r="G97" s="20">
        <v>12.644819596160213</v>
      </c>
      <c r="H97" s="24">
        <f t="shared" ref="H97:H114" si="6">(D97+E97+F97+G97)/4</f>
        <v>16.205250860042838</v>
      </c>
    </row>
    <row r="98" spans="2:8" x14ac:dyDescent="0.25">
      <c r="B98" s="23" t="s">
        <v>10</v>
      </c>
      <c r="C98" s="23" t="s">
        <v>11</v>
      </c>
      <c r="D98" s="24">
        <v>6.25</v>
      </c>
      <c r="E98" s="24">
        <v>0</v>
      </c>
      <c r="F98" s="24">
        <v>0.30864197530864196</v>
      </c>
      <c r="G98" s="20">
        <v>1.3240648791790799</v>
      </c>
      <c r="H98" s="24">
        <f t="shared" si="6"/>
        <v>1.9706767136219303</v>
      </c>
    </row>
    <row r="99" spans="2:8" x14ac:dyDescent="0.25">
      <c r="B99" s="23" t="s">
        <v>12</v>
      </c>
      <c r="C99" s="23" t="s">
        <v>44</v>
      </c>
      <c r="D99" s="24">
        <v>12.5</v>
      </c>
      <c r="E99" s="24">
        <v>19.498607242339837</v>
      </c>
      <c r="F99" s="24">
        <v>12.345679012345679</v>
      </c>
      <c r="G99" s="20">
        <v>2.3833167825223436</v>
      </c>
      <c r="H99" s="24">
        <f t="shared" si="6"/>
        <v>11.681900759301964</v>
      </c>
    </row>
    <row r="100" spans="2:8" x14ac:dyDescent="0.25">
      <c r="B100" s="23" t="s">
        <v>14</v>
      </c>
      <c r="C100" s="23" t="s">
        <v>45</v>
      </c>
      <c r="D100" s="24">
        <v>21.875000000000004</v>
      </c>
      <c r="E100" s="24">
        <v>8.3565459610027855</v>
      </c>
      <c r="F100" s="24">
        <v>11.728395061728394</v>
      </c>
      <c r="G100" s="20">
        <v>7.3816617014233703</v>
      </c>
      <c r="H100" s="24">
        <f t="shared" si="6"/>
        <v>12.335400681038637</v>
      </c>
    </row>
    <row r="101" spans="2:8" x14ac:dyDescent="0.25">
      <c r="B101" s="23" t="s">
        <v>16</v>
      </c>
      <c r="C101" s="23" t="s">
        <v>17</v>
      </c>
      <c r="D101" s="24">
        <v>0</v>
      </c>
      <c r="E101" s="24">
        <v>0</v>
      </c>
      <c r="F101" s="24">
        <v>0</v>
      </c>
      <c r="G101" s="20">
        <v>0</v>
      </c>
      <c r="H101" s="24">
        <f t="shared" si="6"/>
        <v>0</v>
      </c>
    </row>
    <row r="102" spans="2:8" x14ac:dyDescent="0.25">
      <c r="B102" s="25" t="s">
        <v>18</v>
      </c>
      <c r="C102" s="25" t="s">
        <v>46</v>
      </c>
      <c r="D102" s="26">
        <v>64.0625</v>
      </c>
      <c r="E102" s="26">
        <v>66.852367688022284</v>
      </c>
      <c r="F102" s="26">
        <v>31.481481481481485</v>
      </c>
      <c r="G102" s="21">
        <v>34.988414432307195</v>
      </c>
      <c r="H102" s="26">
        <f t="shared" si="6"/>
        <v>49.346190900452747</v>
      </c>
    </row>
    <row r="103" spans="2:8" x14ac:dyDescent="0.25">
      <c r="B103" s="23" t="s">
        <v>20</v>
      </c>
      <c r="C103" s="23" t="s">
        <v>21</v>
      </c>
      <c r="D103" s="24">
        <v>1.25</v>
      </c>
      <c r="E103" s="24">
        <v>3.6211699164345408</v>
      </c>
      <c r="F103" s="24">
        <v>5.5555555555555545</v>
      </c>
      <c r="G103" s="20">
        <v>5.5279708705726582</v>
      </c>
      <c r="H103" s="24">
        <f t="shared" si="6"/>
        <v>3.9886740856406888</v>
      </c>
    </row>
    <row r="104" spans="2:8" x14ac:dyDescent="0.25">
      <c r="B104" s="23" t="s">
        <v>22</v>
      </c>
      <c r="C104" s="23" t="s">
        <v>47</v>
      </c>
      <c r="D104" s="24">
        <v>0.625</v>
      </c>
      <c r="E104" s="24">
        <v>1.1142061281337048</v>
      </c>
      <c r="F104" s="24">
        <v>0.61728395061728392</v>
      </c>
      <c r="G104" s="20">
        <v>6.8851373717312159</v>
      </c>
      <c r="H104" s="24">
        <f t="shared" si="6"/>
        <v>2.3104068626205514</v>
      </c>
    </row>
    <row r="105" spans="2:8" x14ac:dyDescent="0.25">
      <c r="B105" s="23" t="s">
        <v>24</v>
      </c>
      <c r="C105" s="23" t="s">
        <v>23</v>
      </c>
      <c r="D105" s="24">
        <v>0.3125</v>
      </c>
      <c r="E105" s="24">
        <v>0</v>
      </c>
      <c r="F105" s="24">
        <v>0.61728395061728392</v>
      </c>
      <c r="G105" s="20">
        <v>3.0453492221118834</v>
      </c>
      <c r="H105" s="24">
        <f t="shared" si="6"/>
        <v>0.99378329318229186</v>
      </c>
    </row>
    <row r="106" spans="2:8" x14ac:dyDescent="0.25">
      <c r="B106" s="23" t="s">
        <v>26</v>
      </c>
      <c r="C106" s="23" t="s">
        <v>25</v>
      </c>
      <c r="D106" s="24">
        <v>0.625</v>
      </c>
      <c r="E106" s="24">
        <v>1.1142061281337048</v>
      </c>
      <c r="F106" s="24">
        <v>3.7037037037037033</v>
      </c>
      <c r="G106" s="20">
        <v>7.4147633234028465</v>
      </c>
      <c r="H106" s="24">
        <f t="shared" si="6"/>
        <v>3.2144182888100636</v>
      </c>
    </row>
    <row r="107" spans="2:8" x14ac:dyDescent="0.25">
      <c r="B107" s="23" t="s">
        <v>28</v>
      </c>
      <c r="C107" s="23" t="s">
        <v>27</v>
      </c>
      <c r="D107" s="24">
        <v>3.75</v>
      </c>
      <c r="E107" s="24">
        <v>3.3426183844011144</v>
      </c>
      <c r="F107" s="24">
        <v>9.567901234567902</v>
      </c>
      <c r="G107" s="20">
        <v>10.691823899371068</v>
      </c>
      <c r="H107" s="24">
        <f t="shared" si="6"/>
        <v>6.8380858795850212</v>
      </c>
    </row>
    <row r="108" spans="2:8" x14ac:dyDescent="0.25">
      <c r="B108" s="23" t="s">
        <v>30</v>
      </c>
      <c r="C108" s="23" t="s">
        <v>48</v>
      </c>
      <c r="D108" s="24">
        <v>7.8125</v>
      </c>
      <c r="E108" s="24">
        <v>8.3565459610027855</v>
      </c>
      <c r="F108" s="24">
        <v>40.123456790123456</v>
      </c>
      <c r="G108" s="20">
        <v>17.874875868917581</v>
      </c>
      <c r="H108" s="24">
        <f t="shared" si="6"/>
        <v>18.541844655010955</v>
      </c>
    </row>
    <row r="109" spans="2:8" x14ac:dyDescent="0.25">
      <c r="B109" s="23" t="s">
        <v>32</v>
      </c>
      <c r="C109" s="23" t="s">
        <v>49</v>
      </c>
      <c r="D109" s="24">
        <v>14.374999999999998</v>
      </c>
      <c r="E109" s="24">
        <v>9.7493036211699184</v>
      </c>
      <c r="F109" s="24">
        <v>3.7037037037037033</v>
      </c>
      <c r="G109" s="20">
        <v>9.2684541542535595</v>
      </c>
      <c r="H109" s="24">
        <f t="shared" si="6"/>
        <v>9.2741153697817946</v>
      </c>
    </row>
    <row r="110" spans="2:8" x14ac:dyDescent="0.25">
      <c r="B110" s="23" t="s">
        <v>34</v>
      </c>
      <c r="C110" s="23" t="s">
        <v>50</v>
      </c>
      <c r="D110" s="24">
        <v>0</v>
      </c>
      <c r="E110" s="24">
        <v>0</v>
      </c>
      <c r="F110" s="24">
        <v>0</v>
      </c>
      <c r="G110" s="20">
        <v>0</v>
      </c>
      <c r="H110" s="24">
        <f t="shared" si="6"/>
        <v>0</v>
      </c>
    </row>
    <row r="111" spans="2:8" x14ac:dyDescent="0.25">
      <c r="B111" s="23" t="s">
        <v>36</v>
      </c>
      <c r="C111" s="23" t="s">
        <v>51</v>
      </c>
      <c r="D111" s="24">
        <v>0</v>
      </c>
      <c r="E111" s="24">
        <v>0</v>
      </c>
      <c r="F111" s="24">
        <v>0</v>
      </c>
      <c r="G111" s="20">
        <v>0</v>
      </c>
      <c r="H111" s="24">
        <f t="shared" si="6"/>
        <v>0</v>
      </c>
    </row>
    <row r="112" spans="2:8" x14ac:dyDescent="0.25">
      <c r="B112" s="23" t="s">
        <v>38</v>
      </c>
      <c r="C112" s="23" t="s">
        <v>52</v>
      </c>
      <c r="D112" s="24">
        <v>2.5</v>
      </c>
      <c r="E112" s="24">
        <v>0.2785515320334262</v>
      </c>
      <c r="F112" s="24">
        <v>0</v>
      </c>
      <c r="G112" s="20">
        <v>0.99304865938430986</v>
      </c>
      <c r="H112" s="24">
        <f t="shared" si="6"/>
        <v>0.94290004785443404</v>
      </c>
    </row>
    <row r="113" spans="2:8" x14ac:dyDescent="0.25">
      <c r="B113" s="23" t="s">
        <v>53</v>
      </c>
      <c r="C113" s="23" t="s">
        <v>54</v>
      </c>
      <c r="D113" s="24">
        <v>4.6875</v>
      </c>
      <c r="E113" s="24">
        <v>5.5710306406685239</v>
      </c>
      <c r="F113" s="24">
        <v>4.6296296296296298</v>
      </c>
      <c r="G113" s="20">
        <v>3.3101621979476996</v>
      </c>
      <c r="H113" s="24">
        <f t="shared" si="6"/>
        <v>4.5495806170614639</v>
      </c>
    </row>
    <row r="114" spans="2:8" x14ac:dyDescent="0.25">
      <c r="B114" s="23" t="s">
        <v>55</v>
      </c>
      <c r="C114" s="23" t="s">
        <v>56</v>
      </c>
      <c r="D114" s="24">
        <v>100.00000000000001</v>
      </c>
      <c r="E114" s="24">
        <v>100.00000000000004</v>
      </c>
      <c r="F114" s="24">
        <v>100.00000000000001</v>
      </c>
      <c r="G114" s="22">
        <v>100</v>
      </c>
      <c r="H114" s="24">
        <f t="shared" si="6"/>
        <v>100.00000000000001</v>
      </c>
    </row>
    <row r="116" spans="2:8" x14ac:dyDescent="0.25">
      <c r="B116" s="8"/>
      <c r="C116" s="9" t="s">
        <v>106</v>
      </c>
      <c r="D116" s="9" t="s">
        <v>66</v>
      </c>
      <c r="E116" s="9" t="s">
        <v>67</v>
      </c>
      <c r="F116" s="9" t="s">
        <v>59</v>
      </c>
      <c r="G116" s="9" t="s">
        <v>69</v>
      </c>
      <c r="H116" s="9" t="s">
        <v>70</v>
      </c>
    </row>
    <row r="117" spans="2:8" x14ac:dyDescent="0.25">
      <c r="B117" s="4" t="s">
        <v>58</v>
      </c>
      <c r="C117" s="4" t="s">
        <v>42</v>
      </c>
      <c r="D117" s="74" t="s">
        <v>43</v>
      </c>
      <c r="E117" s="74"/>
      <c r="F117" s="74"/>
      <c r="G117" s="74"/>
      <c r="H117" s="74"/>
    </row>
    <row r="118" spans="2:8" x14ac:dyDescent="0.25">
      <c r="B118" s="23" t="s">
        <v>6</v>
      </c>
      <c r="C118" s="23" t="s">
        <v>7</v>
      </c>
      <c r="D118" s="24">
        <v>1.9354838709677418</v>
      </c>
      <c r="E118" s="24">
        <v>1.4457831325301205</v>
      </c>
      <c r="F118" s="24">
        <v>2.9508196721311473</v>
      </c>
      <c r="G118" s="20">
        <v>11.993569131832798</v>
      </c>
      <c r="H118" s="24">
        <f>(D118+E118+F118+G118)/4</f>
        <v>4.5814139518654518</v>
      </c>
    </row>
    <row r="119" spans="2:8" x14ac:dyDescent="0.25">
      <c r="B119" s="23" t="s">
        <v>8</v>
      </c>
      <c r="C119" s="23" t="s">
        <v>9</v>
      </c>
      <c r="D119" s="24">
        <v>11.935483870967742</v>
      </c>
      <c r="E119" s="24">
        <v>14.457831325301205</v>
      </c>
      <c r="F119" s="24">
        <v>22.95081967213115</v>
      </c>
      <c r="G119" s="20">
        <v>10.546623794212216</v>
      </c>
      <c r="H119" s="24">
        <f t="shared" ref="H119:H136" si="7">(D119+E119+F119+G119)/4</f>
        <v>14.972689665653078</v>
      </c>
    </row>
    <row r="120" spans="2:8" x14ac:dyDescent="0.25">
      <c r="B120" s="23" t="s">
        <v>10</v>
      </c>
      <c r="C120" s="23" t="s">
        <v>11</v>
      </c>
      <c r="D120" s="24">
        <v>0</v>
      </c>
      <c r="E120" s="24">
        <v>0</v>
      </c>
      <c r="F120" s="24">
        <v>0</v>
      </c>
      <c r="G120" s="20">
        <v>0.64308681672025725</v>
      </c>
      <c r="H120" s="24">
        <f t="shared" si="7"/>
        <v>0.16077170418006431</v>
      </c>
    </row>
    <row r="121" spans="2:8" x14ac:dyDescent="0.25">
      <c r="B121" s="23" t="s">
        <v>12</v>
      </c>
      <c r="C121" s="23" t="s">
        <v>44</v>
      </c>
      <c r="D121" s="24">
        <v>11.290322580645162</v>
      </c>
      <c r="E121" s="24">
        <v>28.91566265060241</v>
      </c>
      <c r="F121" s="24">
        <v>6.557377049180328</v>
      </c>
      <c r="G121" s="20">
        <v>1.3504823151125402</v>
      </c>
      <c r="H121" s="24">
        <f t="shared" si="7"/>
        <v>12.028461148885111</v>
      </c>
    </row>
    <row r="122" spans="2:8" x14ac:dyDescent="0.25">
      <c r="B122" s="23" t="s">
        <v>14</v>
      </c>
      <c r="C122" s="23" t="s">
        <v>45</v>
      </c>
      <c r="D122" s="24">
        <v>9.67741935483871</v>
      </c>
      <c r="E122" s="24">
        <v>11.566265060240964</v>
      </c>
      <c r="F122" s="24">
        <v>6.557377049180328</v>
      </c>
      <c r="G122" s="20">
        <v>7.717041800643087</v>
      </c>
      <c r="H122" s="24">
        <f t="shared" si="7"/>
        <v>8.8795258162257724</v>
      </c>
    </row>
    <row r="123" spans="2:8" x14ac:dyDescent="0.25">
      <c r="B123" s="23" t="s">
        <v>16</v>
      </c>
      <c r="C123" s="23" t="s">
        <v>17</v>
      </c>
      <c r="D123" s="24">
        <v>0</v>
      </c>
      <c r="E123" s="24">
        <v>0</v>
      </c>
      <c r="F123" s="24">
        <v>0</v>
      </c>
      <c r="G123" s="20">
        <v>0</v>
      </c>
      <c r="H123" s="24">
        <f t="shared" si="7"/>
        <v>0</v>
      </c>
    </row>
    <row r="124" spans="2:8" x14ac:dyDescent="0.25">
      <c r="B124" s="25" t="s">
        <v>18</v>
      </c>
      <c r="C124" s="25" t="s">
        <v>46</v>
      </c>
      <c r="D124" s="26">
        <v>34.838709677419359</v>
      </c>
      <c r="E124" s="26">
        <v>56.385542168674696</v>
      </c>
      <c r="F124" s="26">
        <v>39.016393442622956</v>
      </c>
      <c r="G124" s="21">
        <v>32.250803858520896</v>
      </c>
      <c r="H124" s="26">
        <f t="shared" si="7"/>
        <v>40.622862286809479</v>
      </c>
    </row>
    <row r="125" spans="2:8" x14ac:dyDescent="0.25">
      <c r="B125" s="23" t="s">
        <v>20</v>
      </c>
      <c r="C125" s="23" t="s">
        <v>21</v>
      </c>
      <c r="D125" s="24">
        <v>1.2903225806451615</v>
      </c>
      <c r="E125" s="24">
        <v>4.3373493975903612</v>
      </c>
      <c r="F125" s="24">
        <v>3.6065573770491799</v>
      </c>
      <c r="G125" s="20">
        <v>13.890675241157558</v>
      </c>
      <c r="H125" s="24">
        <f t="shared" si="7"/>
        <v>5.781226149110565</v>
      </c>
    </row>
    <row r="126" spans="2:8" x14ac:dyDescent="0.25">
      <c r="B126" s="23" t="s">
        <v>22</v>
      </c>
      <c r="C126" s="23" t="s">
        <v>47</v>
      </c>
      <c r="D126" s="24">
        <v>0.64516129032258074</v>
      </c>
      <c r="E126" s="24">
        <v>1.2048192771084338</v>
      </c>
      <c r="F126" s="24">
        <v>0.32786885245901642</v>
      </c>
      <c r="G126" s="20">
        <v>4.919614147909968</v>
      </c>
      <c r="H126" s="24">
        <f t="shared" si="7"/>
        <v>1.7743658919499996</v>
      </c>
    </row>
    <row r="127" spans="2:8" x14ac:dyDescent="0.25">
      <c r="B127" s="23" t="s">
        <v>24</v>
      </c>
      <c r="C127" s="23" t="s">
        <v>23</v>
      </c>
      <c r="D127" s="24">
        <v>0.32258064516129037</v>
      </c>
      <c r="E127" s="24">
        <v>0.72289156626506024</v>
      </c>
      <c r="F127" s="24">
        <v>0.32786885245901642</v>
      </c>
      <c r="G127" s="20">
        <v>2.6366559485530541</v>
      </c>
      <c r="H127" s="24">
        <f t="shared" si="7"/>
        <v>1.0024992531096053</v>
      </c>
    </row>
    <row r="128" spans="2:8" x14ac:dyDescent="0.25">
      <c r="B128" s="23" t="s">
        <v>26</v>
      </c>
      <c r="C128" s="23" t="s">
        <v>25</v>
      </c>
      <c r="D128" s="24">
        <v>0.64516129032258074</v>
      </c>
      <c r="E128" s="24">
        <v>2.4096385542168677</v>
      </c>
      <c r="F128" s="24">
        <v>0.98360655737704916</v>
      </c>
      <c r="G128" s="20">
        <v>9.2282958199356919</v>
      </c>
      <c r="H128" s="24">
        <f t="shared" si="7"/>
        <v>3.3166755554630472</v>
      </c>
    </row>
    <row r="129" spans="2:8" x14ac:dyDescent="0.25">
      <c r="B129" s="23" t="s">
        <v>28</v>
      </c>
      <c r="C129" s="23" t="s">
        <v>27</v>
      </c>
      <c r="D129" s="24">
        <v>3.2258064516129035</v>
      </c>
      <c r="E129" s="24">
        <v>8.6746987951807224</v>
      </c>
      <c r="F129" s="24">
        <v>3.278688524590164</v>
      </c>
      <c r="G129" s="20">
        <v>12.861736334405144</v>
      </c>
      <c r="H129" s="24">
        <f t="shared" si="7"/>
        <v>7.0102325264472336</v>
      </c>
    </row>
    <row r="130" spans="2:8" x14ac:dyDescent="0.25">
      <c r="B130" s="23" t="s">
        <v>30</v>
      </c>
      <c r="C130" s="23" t="s">
        <v>48</v>
      </c>
      <c r="D130" s="24">
        <v>20.967741935483872</v>
      </c>
      <c r="E130" s="24">
        <v>7.2289156626506026</v>
      </c>
      <c r="F130" s="24">
        <v>32.786885245901637</v>
      </c>
      <c r="G130" s="20">
        <v>16.720257234726688</v>
      </c>
      <c r="H130" s="24">
        <f t="shared" si="7"/>
        <v>19.425950019690699</v>
      </c>
    </row>
    <row r="131" spans="2:8" x14ac:dyDescent="0.25">
      <c r="B131" s="23" t="s">
        <v>32</v>
      </c>
      <c r="C131" s="23" t="s">
        <v>49</v>
      </c>
      <c r="D131" s="24">
        <v>32.258064516129032</v>
      </c>
      <c r="E131" s="24">
        <v>13.012048192771086</v>
      </c>
      <c r="F131" s="24">
        <v>6.557377049180328</v>
      </c>
      <c r="G131" s="20">
        <v>0</v>
      </c>
      <c r="H131" s="24">
        <f t="shared" si="7"/>
        <v>12.956872439520112</v>
      </c>
    </row>
    <row r="132" spans="2:8" x14ac:dyDescent="0.25">
      <c r="B132" s="23" t="s">
        <v>34</v>
      </c>
      <c r="C132" s="23" t="s">
        <v>50</v>
      </c>
      <c r="D132" s="24">
        <v>0</v>
      </c>
      <c r="E132" s="24">
        <v>0.72289156626506024</v>
      </c>
      <c r="F132" s="24">
        <v>0</v>
      </c>
      <c r="G132" s="20">
        <v>1.5434083601286173</v>
      </c>
      <c r="H132" s="24">
        <f t="shared" si="7"/>
        <v>0.56657498159841935</v>
      </c>
    </row>
    <row r="133" spans="2:8" x14ac:dyDescent="0.25">
      <c r="B133" s="23" t="s">
        <v>36</v>
      </c>
      <c r="C133" s="23" t="s">
        <v>51</v>
      </c>
      <c r="D133" s="24">
        <v>0</v>
      </c>
      <c r="E133" s="24">
        <v>0</v>
      </c>
      <c r="F133" s="24">
        <v>0</v>
      </c>
      <c r="G133" s="20">
        <v>0</v>
      </c>
      <c r="H133" s="24">
        <f t="shared" si="7"/>
        <v>0</v>
      </c>
    </row>
    <row r="134" spans="2:8" x14ac:dyDescent="0.25">
      <c r="B134" s="23" t="s">
        <v>38</v>
      </c>
      <c r="C134" s="23" t="s">
        <v>52</v>
      </c>
      <c r="D134" s="24">
        <v>0.96774193548387089</v>
      </c>
      <c r="E134" s="24">
        <v>0.48192771084337355</v>
      </c>
      <c r="F134" s="24">
        <v>0</v>
      </c>
      <c r="G134" s="20">
        <v>0.16077170418006431</v>
      </c>
      <c r="H134" s="24">
        <f t="shared" si="7"/>
        <v>0.40261033762682719</v>
      </c>
    </row>
    <row r="135" spans="2:8" x14ac:dyDescent="0.25">
      <c r="B135" s="23" t="s">
        <v>53</v>
      </c>
      <c r="C135" s="23" t="s">
        <v>54</v>
      </c>
      <c r="D135" s="24">
        <v>4.838709677419355</v>
      </c>
      <c r="E135" s="24">
        <v>4.8192771084337354</v>
      </c>
      <c r="F135" s="24">
        <v>13.114754098360656</v>
      </c>
      <c r="G135" s="20">
        <v>5.7877813504823141</v>
      </c>
      <c r="H135" s="24">
        <f t="shared" si="7"/>
        <v>7.1401305586740147</v>
      </c>
    </row>
    <row r="136" spans="2:8" x14ac:dyDescent="0.25">
      <c r="B136" s="23" t="s">
        <v>55</v>
      </c>
      <c r="C136" s="23" t="s">
        <v>56</v>
      </c>
      <c r="D136" s="24">
        <v>100.00000000000003</v>
      </c>
      <c r="E136" s="24">
        <v>100</v>
      </c>
      <c r="F136" s="24">
        <v>100</v>
      </c>
      <c r="G136" s="22">
        <v>100</v>
      </c>
      <c r="H136" s="24">
        <f t="shared" si="7"/>
        <v>100</v>
      </c>
    </row>
    <row r="139" spans="2:8" x14ac:dyDescent="0.25">
      <c r="B139" s="8"/>
      <c r="C139" s="9" t="s">
        <v>107</v>
      </c>
      <c r="D139" s="9" t="s">
        <v>66</v>
      </c>
      <c r="E139" s="9" t="s">
        <v>67</v>
      </c>
      <c r="F139" s="9" t="s">
        <v>59</v>
      </c>
      <c r="G139" s="9" t="s">
        <v>69</v>
      </c>
      <c r="H139" s="9" t="s">
        <v>70</v>
      </c>
    </row>
    <row r="140" spans="2:8" x14ac:dyDescent="0.25">
      <c r="B140" s="4" t="s">
        <v>58</v>
      </c>
      <c r="C140" s="4" t="s">
        <v>42</v>
      </c>
      <c r="D140" s="74" t="s">
        <v>43</v>
      </c>
      <c r="E140" s="74"/>
      <c r="F140" s="74"/>
      <c r="G140" s="74"/>
      <c r="H140" s="74"/>
    </row>
    <row r="141" spans="2:8" x14ac:dyDescent="0.25">
      <c r="B141" s="3" t="s">
        <v>6</v>
      </c>
      <c r="C141" s="3" t="s">
        <v>7</v>
      </c>
      <c r="D141" s="5">
        <v>0</v>
      </c>
      <c r="E141" s="5">
        <v>1.9543973941368078</v>
      </c>
      <c r="F141" s="5">
        <v>2.770083102493075</v>
      </c>
      <c r="G141" s="20">
        <v>6.3999999999999995</v>
      </c>
      <c r="H141" s="5">
        <f>(D141+E141+F141+G141)/4</f>
        <v>2.7811201241574706</v>
      </c>
    </row>
    <row r="142" spans="2:8" x14ac:dyDescent="0.25">
      <c r="B142" s="3" t="s">
        <v>8</v>
      </c>
      <c r="C142" s="3" t="s">
        <v>9</v>
      </c>
      <c r="D142" s="5">
        <v>10.94147582697201</v>
      </c>
      <c r="E142" s="5">
        <v>26.058631921824105</v>
      </c>
      <c r="F142" s="5">
        <v>0</v>
      </c>
      <c r="G142" s="20">
        <v>10.299999999999999</v>
      </c>
      <c r="H142" s="5">
        <f t="shared" ref="H142:H159" si="8">(D142+E142+F142+G142)/4</f>
        <v>11.825026937199027</v>
      </c>
    </row>
    <row r="143" spans="2:8" x14ac:dyDescent="0.25">
      <c r="B143" s="3" t="s">
        <v>10</v>
      </c>
      <c r="C143" s="3" t="s">
        <v>11</v>
      </c>
      <c r="D143" s="5">
        <v>0</v>
      </c>
      <c r="E143" s="5">
        <v>2.6058631921824107</v>
      </c>
      <c r="F143" s="5">
        <v>0.2770083102493075</v>
      </c>
      <c r="G143" s="20">
        <v>1.6999999999999997</v>
      </c>
      <c r="H143" s="5">
        <f t="shared" si="8"/>
        <v>1.1457178756079296</v>
      </c>
    </row>
    <row r="144" spans="2:8" x14ac:dyDescent="0.25">
      <c r="B144" s="3" t="s">
        <v>12</v>
      </c>
      <c r="C144" s="3" t="s">
        <v>44</v>
      </c>
      <c r="D144" s="5">
        <v>6.1068702290076331</v>
      </c>
      <c r="E144" s="5">
        <v>32.573289902280131</v>
      </c>
      <c r="F144" s="5">
        <v>36.011080332409975</v>
      </c>
      <c r="G144" s="20">
        <v>4.5</v>
      </c>
      <c r="H144" s="5">
        <f t="shared" si="8"/>
        <v>19.797810115924435</v>
      </c>
    </row>
    <row r="145" spans="2:8" x14ac:dyDescent="0.25">
      <c r="B145" s="3" t="s">
        <v>14</v>
      </c>
      <c r="C145" s="3" t="s">
        <v>45</v>
      </c>
      <c r="D145" s="5">
        <v>8.1424936386768447</v>
      </c>
      <c r="E145" s="5">
        <v>3.2573289902280131</v>
      </c>
      <c r="F145" s="5">
        <v>7.7562326869806109</v>
      </c>
      <c r="G145" s="20">
        <v>15.399999999999997</v>
      </c>
      <c r="H145" s="5">
        <f t="shared" si="8"/>
        <v>8.6390138289713665</v>
      </c>
    </row>
    <row r="146" spans="2:8" x14ac:dyDescent="0.25">
      <c r="B146" s="3" t="s">
        <v>16</v>
      </c>
      <c r="C146" s="3" t="s">
        <v>17</v>
      </c>
      <c r="D146" s="5">
        <v>0</v>
      </c>
      <c r="E146" s="5">
        <v>0</v>
      </c>
      <c r="F146" s="5">
        <v>0</v>
      </c>
      <c r="G146" s="20">
        <v>0</v>
      </c>
      <c r="H146" s="5">
        <f t="shared" si="8"/>
        <v>0</v>
      </c>
    </row>
    <row r="147" spans="2:8" x14ac:dyDescent="0.25">
      <c r="B147" s="6" t="s">
        <v>18</v>
      </c>
      <c r="C147" s="6" t="s">
        <v>46</v>
      </c>
      <c r="D147" s="7">
        <v>25.190839694656489</v>
      </c>
      <c r="E147" s="7">
        <v>66.449511400651474</v>
      </c>
      <c r="F147" s="7">
        <v>46.814404432132974</v>
      </c>
      <c r="G147" s="21">
        <v>38.300000000000004</v>
      </c>
      <c r="H147" s="7">
        <f t="shared" si="8"/>
        <v>44.188688881860237</v>
      </c>
    </row>
    <row r="148" spans="2:8" x14ac:dyDescent="0.25">
      <c r="B148" s="3" t="s">
        <v>20</v>
      </c>
      <c r="C148" s="3" t="s">
        <v>21</v>
      </c>
      <c r="D148" s="5">
        <v>0</v>
      </c>
      <c r="E148" s="5">
        <v>8.1433224755700326</v>
      </c>
      <c r="F148" s="5">
        <v>1.10803324099723</v>
      </c>
      <c r="G148" s="20">
        <v>9.1</v>
      </c>
      <c r="H148" s="5">
        <f t="shared" si="8"/>
        <v>4.5878389291418156</v>
      </c>
    </row>
    <row r="149" spans="2:8" x14ac:dyDescent="0.25">
      <c r="B149" s="3" t="s">
        <v>22</v>
      </c>
      <c r="C149" s="3" t="s">
        <v>47</v>
      </c>
      <c r="D149" s="5">
        <v>0.2544529262086514</v>
      </c>
      <c r="E149" s="5">
        <v>0.65146579804560267</v>
      </c>
      <c r="F149" s="5">
        <v>0</v>
      </c>
      <c r="G149" s="20">
        <v>3.5000000000000004</v>
      </c>
      <c r="H149" s="5">
        <f t="shared" si="8"/>
        <v>1.1014796810635636</v>
      </c>
    </row>
    <row r="150" spans="2:8" x14ac:dyDescent="0.25">
      <c r="B150" s="3" t="s">
        <v>24</v>
      </c>
      <c r="C150" s="3" t="s">
        <v>23</v>
      </c>
      <c r="D150" s="5">
        <v>0</v>
      </c>
      <c r="E150" s="5">
        <v>0.65146579804560267</v>
      </c>
      <c r="F150" s="5">
        <v>0.2770083102493075</v>
      </c>
      <c r="G150" s="20">
        <v>1.6999999999999997</v>
      </c>
      <c r="H150" s="5">
        <f t="shared" si="8"/>
        <v>0.65711852707372742</v>
      </c>
    </row>
    <row r="151" spans="2:8" x14ac:dyDescent="0.25">
      <c r="B151" s="3" t="s">
        <v>26</v>
      </c>
      <c r="C151" s="3" t="s">
        <v>25</v>
      </c>
      <c r="D151" s="5">
        <v>0</v>
      </c>
      <c r="E151" s="5">
        <v>1.3029315960912053</v>
      </c>
      <c r="F151" s="5">
        <v>1.3850415512465375</v>
      </c>
      <c r="G151" s="20">
        <v>4.2</v>
      </c>
      <c r="H151" s="5">
        <f t="shared" si="8"/>
        <v>1.7219932868344356</v>
      </c>
    </row>
    <row r="152" spans="2:8" x14ac:dyDescent="0.25">
      <c r="B152" s="3" t="s">
        <v>28</v>
      </c>
      <c r="C152" s="3" t="s">
        <v>27</v>
      </c>
      <c r="D152" s="5">
        <v>1.0178117048346056</v>
      </c>
      <c r="E152" s="5">
        <v>2.6058631921824107</v>
      </c>
      <c r="F152" s="5">
        <v>3.3240997229916895</v>
      </c>
      <c r="G152" s="20">
        <v>14.000000000000002</v>
      </c>
      <c r="H152" s="5">
        <f t="shared" si="8"/>
        <v>5.2369436550021771</v>
      </c>
    </row>
    <row r="153" spans="2:8" x14ac:dyDescent="0.25">
      <c r="B153" s="3" t="s">
        <v>30</v>
      </c>
      <c r="C153" s="3" t="s">
        <v>48</v>
      </c>
      <c r="D153" s="5">
        <v>3.0534351145038165</v>
      </c>
      <c r="E153" s="5">
        <v>13.029315960912053</v>
      </c>
      <c r="F153" s="5">
        <v>16.62049861495845</v>
      </c>
      <c r="G153" s="20">
        <v>9.1999999999999993</v>
      </c>
      <c r="H153" s="5">
        <f t="shared" si="8"/>
        <v>10.475812422593581</v>
      </c>
    </row>
    <row r="154" spans="2:8" x14ac:dyDescent="0.25">
      <c r="B154" s="3" t="s">
        <v>32</v>
      </c>
      <c r="C154" s="3" t="s">
        <v>49</v>
      </c>
      <c r="D154" s="5">
        <v>48.854961832061065</v>
      </c>
      <c r="E154" s="5">
        <v>0</v>
      </c>
      <c r="F154" s="5">
        <v>13.850415512465375</v>
      </c>
      <c r="G154" s="20">
        <v>14.000000000000002</v>
      </c>
      <c r="H154" s="5">
        <f t="shared" si="8"/>
        <v>19.17634433613161</v>
      </c>
    </row>
    <row r="155" spans="2:8" x14ac:dyDescent="0.25">
      <c r="B155" s="3" t="s">
        <v>34</v>
      </c>
      <c r="C155" s="3" t="s">
        <v>50</v>
      </c>
      <c r="D155" s="5">
        <v>0</v>
      </c>
      <c r="E155" s="5">
        <v>0.65146579804560267</v>
      </c>
      <c r="F155" s="5">
        <v>0</v>
      </c>
      <c r="G155" s="20">
        <v>1</v>
      </c>
      <c r="H155" s="5">
        <f t="shared" si="8"/>
        <v>0.41286644951140067</v>
      </c>
    </row>
    <row r="156" spans="2:8" x14ac:dyDescent="0.25">
      <c r="B156" s="3" t="s">
        <v>36</v>
      </c>
      <c r="C156" s="3" t="s">
        <v>51</v>
      </c>
      <c r="D156" s="5">
        <v>0</v>
      </c>
      <c r="E156" s="5">
        <v>0</v>
      </c>
      <c r="F156" s="5">
        <v>0</v>
      </c>
      <c r="G156" s="20">
        <v>0</v>
      </c>
      <c r="H156" s="5">
        <f t="shared" si="8"/>
        <v>0</v>
      </c>
    </row>
    <row r="157" spans="2:8" x14ac:dyDescent="0.25">
      <c r="B157" s="3" t="s">
        <v>38</v>
      </c>
      <c r="C157" s="3" t="s">
        <v>52</v>
      </c>
      <c r="D157" s="5">
        <v>19.083969465648853</v>
      </c>
      <c r="E157" s="5">
        <v>0</v>
      </c>
      <c r="F157" s="5">
        <v>0</v>
      </c>
      <c r="G157" s="20">
        <v>0.79999999999999993</v>
      </c>
      <c r="H157" s="5">
        <f t="shared" si="8"/>
        <v>4.9709923664122133</v>
      </c>
    </row>
    <row r="158" spans="2:8" x14ac:dyDescent="0.25">
      <c r="B158" s="3" t="s">
        <v>53</v>
      </c>
      <c r="C158" s="3" t="s">
        <v>54</v>
      </c>
      <c r="D158" s="5">
        <v>2.5445292620865141</v>
      </c>
      <c r="E158" s="5">
        <v>6.5146579804560263</v>
      </c>
      <c r="F158" s="5">
        <v>16.62049861495845</v>
      </c>
      <c r="G158" s="20">
        <v>4.2</v>
      </c>
      <c r="H158" s="5">
        <f t="shared" si="8"/>
        <v>7.4699214643752478</v>
      </c>
    </row>
    <row r="159" spans="2:8" x14ac:dyDescent="0.25">
      <c r="B159" s="3" t="s">
        <v>55</v>
      </c>
      <c r="C159" s="3" t="s">
        <v>56</v>
      </c>
      <c r="D159" s="5">
        <v>100</v>
      </c>
      <c r="E159" s="5">
        <v>100.00000000000003</v>
      </c>
      <c r="F159" s="5">
        <v>100.00000000000001</v>
      </c>
      <c r="G159" s="22">
        <v>100</v>
      </c>
      <c r="H159" s="5">
        <f t="shared" si="8"/>
        <v>100.00000000000001</v>
      </c>
    </row>
  </sheetData>
  <mergeCells count="7">
    <mergeCell ref="D140:H140"/>
    <mergeCell ref="D3:H3"/>
    <mergeCell ref="D26:H26"/>
    <mergeCell ref="D49:H49"/>
    <mergeCell ref="D72:H72"/>
    <mergeCell ref="D95:H95"/>
    <mergeCell ref="D117:H1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1"/>
  <sheetViews>
    <sheetView zoomScale="85" zoomScaleNormal="85" workbookViewId="0">
      <selection activeCell="J18" sqref="J18"/>
    </sheetView>
  </sheetViews>
  <sheetFormatPr defaultRowHeight="15" x14ac:dyDescent="0.25"/>
  <cols>
    <col min="3" max="3" width="30" customWidth="1"/>
    <col min="8" max="8" width="9.140625" customWidth="1"/>
    <col min="9" max="9" width="14.7109375" customWidth="1"/>
    <col min="12" max="12" width="21" customWidth="1"/>
    <col min="22" max="22" width="21.5703125" customWidth="1"/>
  </cols>
  <sheetData>
    <row r="2" spans="2:8" x14ac:dyDescent="0.25">
      <c r="B2" s="12"/>
      <c r="C2" s="13" t="s">
        <v>93</v>
      </c>
      <c r="D2" s="13" t="s">
        <v>66</v>
      </c>
      <c r="E2" s="13" t="s">
        <v>67</v>
      </c>
      <c r="F2" s="13" t="s">
        <v>59</v>
      </c>
      <c r="G2" s="13" t="s">
        <v>69</v>
      </c>
      <c r="H2" s="13" t="s">
        <v>70</v>
      </c>
    </row>
    <row r="3" spans="2:8" x14ac:dyDescent="0.25">
      <c r="B3" s="13" t="s">
        <v>58</v>
      </c>
      <c r="C3" s="13" t="s">
        <v>42</v>
      </c>
      <c r="D3" s="75" t="s">
        <v>43</v>
      </c>
      <c r="E3" s="75"/>
      <c r="F3" s="75"/>
      <c r="G3" s="75"/>
      <c r="H3" s="75"/>
    </row>
    <row r="4" spans="2:8" x14ac:dyDescent="0.25">
      <c r="B4" s="34" t="s">
        <v>6</v>
      </c>
      <c r="C4" s="34" t="s">
        <v>7</v>
      </c>
      <c r="D4" s="34">
        <f t="shared" ref="D4:G22" si="0">(D27+D49+D71+D94+D117+D140+D163)/7</f>
        <v>5.6858571428571434</v>
      </c>
      <c r="E4" s="34">
        <f t="shared" si="0"/>
        <v>6.862000000000001</v>
      </c>
      <c r="F4" s="34">
        <f t="shared" si="0"/>
        <v>6.9811098415974531</v>
      </c>
      <c r="G4" s="34">
        <f t="shared" si="0"/>
        <v>6.6881613756613758</v>
      </c>
      <c r="H4" s="34">
        <f>(D4+E4+F4+G4)/4</f>
        <v>6.5542820900289938</v>
      </c>
    </row>
    <row r="5" spans="2:8" ht="16.5" customHeight="1" x14ac:dyDescent="0.25">
      <c r="B5" s="34" t="s">
        <v>8</v>
      </c>
      <c r="C5" s="34" t="s">
        <v>9</v>
      </c>
      <c r="D5" s="34">
        <f t="shared" si="0"/>
        <v>2.5304285714285717</v>
      </c>
      <c r="E5" s="34">
        <f t="shared" si="0"/>
        <v>5.1488571428571435</v>
      </c>
      <c r="F5" s="34">
        <f t="shared" ref="F5:G22" si="1">(F28+F50+F72+F95+F118+F141+F164)/7</f>
        <v>10.410150171179582</v>
      </c>
      <c r="G5" s="34">
        <f t="shared" si="1"/>
        <v>2.1438492063492065</v>
      </c>
      <c r="H5" s="34">
        <f>(D5+E5+F5+G5)/4</f>
        <v>5.0583212729536262</v>
      </c>
    </row>
    <row r="6" spans="2:8" x14ac:dyDescent="0.25">
      <c r="B6" s="34" t="s">
        <v>10</v>
      </c>
      <c r="C6" s="34" t="s">
        <v>11</v>
      </c>
      <c r="D6" s="34">
        <f t="shared" si="0"/>
        <v>1.9664285714285714</v>
      </c>
      <c r="E6" s="34">
        <f t="shared" si="0"/>
        <v>3.3754285714285719</v>
      </c>
      <c r="F6" s="34">
        <f t="shared" si="1"/>
        <v>0.7763895031696888</v>
      </c>
      <c r="G6" s="34">
        <f t="shared" si="1"/>
        <v>0.97156084656084651</v>
      </c>
      <c r="H6" s="34">
        <f t="shared" ref="H6:H22" si="2">(D6+E6+F6+G6)/4</f>
        <v>1.7724518731469197</v>
      </c>
    </row>
    <row r="7" spans="2:8" x14ac:dyDescent="0.25">
      <c r="B7" s="34" t="s">
        <v>12</v>
      </c>
      <c r="C7" s="34" t="s">
        <v>44</v>
      </c>
      <c r="D7" s="34">
        <f t="shared" si="0"/>
        <v>20.742000000000001</v>
      </c>
      <c r="E7" s="34">
        <f t="shared" si="0"/>
        <v>22.268428571428569</v>
      </c>
      <c r="F7" s="34">
        <f t="shared" si="1"/>
        <v>13.170916466001604</v>
      </c>
      <c r="G7" s="34">
        <f t="shared" si="1"/>
        <v>21.090608465608462</v>
      </c>
      <c r="H7" s="34">
        <f t="shared" si="2"/>
        <v>19.317988375759661</v>
      </c>
    </row>
    <row r="8" spans="2:8" x14ac:dyDescent="0.25">
      <c r="B8" s="34" t="s">
        <v>14</v>
      </c>
      <c r="C8" s="34" t="s">
        <v>45</v>
      </c>
      <c r="D8" s="34">
        <f t="shared" si="0"/>
        <v>7.991714285714286</v>
      </c>
      <c r="E8" s="34">
        <f t="shared" si="0"/>
        <v>9.4037142857142868</v>
      </c>
      <c r="F8" s="34">
        <f t="shared" si="1"/>
        <v>4.9164700968106541</v>
      </c>
      <c r="G8" s="34">
        <f t="shared" si="1"/>
        <v>7.3614417989417991</v>
      </c>
      <c r="H8" s="34">
        <f t="shared" si="2"/>
        <v>7.4183351167952569</v>
      </c>
    </row>
    <row r="9" spans="2:8" x14ac:dyDescent="0.25">
      <c r="B9" s="34" t="s">
        <v>16</v>
      </c>
      <c r="C9" s="34" t="s">
        <v>17</v>
      </c>
      <c r="D9" s="34">
        <f t="shared" si="0"/>
        <v>0.40185714285714286</v>
      </c>
      <c r="E9" s="34">
        <f t="shared" si="0"/>
        <v>0.45900000000000002</v>
      </c>
      <c r="F9" s="34">
        <f t="shared" si="1"/>
        <v>0</v>
      </c>
      <c r="G9" s="34">
        <f t="shared" si="1"/>
        <v>0</v>
      </c>
      <c r="H9" s="34">
        <f t="shared" si="2"/>
        <v>0.21521428571428572</v>
      </c>
    </row>
    <row r="10" spans="2:8" x14ac:dyDescent="0.25">
      <c r="B10" s="40" t="s">
        <v>18</v>
      </c>
      <c r="C10" s="40" t="s">
        <v>46</v>
      </c>
      <c r="D10" s="40">
        <f t="shared" si="0"/>
        <v>39.318285714285715</v>
      </c>
      <c r="E10" s="40">
        <f t="shared" si="0"/>
        <v>47.517428571428574</v>
      </c>
      <c r="F10" s="40">
        <f t="shared" si="1"/>
        <v>36.255036078758984</v>
      </c>
      <c r="G10" s="40">
        <f t="shared" si="1"/>
        <v>38.255621693121689</v>
      </c>
      <c r="H10" s="40">
        <f>(D10+E10+F10+G10)/4</f>
        <v>40.336593014398744</v>
      </c>
    </row>
    <row r="11" spans="2:8" x14ac:dyDescent="0.25">
      <c r="B11" s="34" t="s">
        <v>20</v>
      </c>
      <c r="C11" s="34" t="s">
        <v>21</v>
      </c>
      <c r="D11" s="34">
        <f t="shared" si="0"/>
        <v>18.701999999999998</v>
      </c>
      <c r="E11" s="34">
        <f t="shared" si="0"/>
        <v>19.064</v>
      </c>
      <c r="F11" s="34">
        <f t="shared" si="1"/>
        <v>18.992168943600831</v>
      </c>
      <c r="G11" s="34">
        <f t="shared" si="1"/>
        <v>24.832010582010582</v>
      </c>
      <c r="H11" s="34">
        <f t="shared" si="2"/>
        <v>20.397544881402851</v>
      </c>
    </row>
    <row r="12" spans="2:8" x14ac:dyDescent="0.25">
      <c r="B12" s="34" t="s">
        <v>22</v>
      </c>
      <c r="C12" s="34" t="s">
        <v>47</v>
      </c>
      <c r="D12" s="34">
        <f t="shared" si="0"/>
        <v>2.0548571428571427</v>
      </c>
      <c r="E12" s="34">
        <f t="shared" si="0"/>
        <v>2.1645714285714286</v>
      </c>
      <c r="F12" s="34">
        <f t="shared" si="1"/>
        <v>0.23809523809523808</v>
      </c>
      <c r="G12" s="34">
        <f t="shared" si="1"/>
        <v>0.33267195767195767</v>
      </c>
      <c r="H12" s="34">
        <f t="shared" si="2"/>
        <v>1.1975489417989418</v>
      </c>
    </row>
    <row r="13" spans="2:8" x14ac:dyDescent="0.25">
      <c r="B13" s="34" t="s">
        <v>24</v>
      </c>
      <c r="C13" s="34" t="s">
        <v>23</v>
      </c>
      <c r="D13" s="34">
        <f t="shared" si="0"/>
        <v>0.46328571428571436</v>
      </c>
      <c r="E13" s="34">
        <f t="shared" si="0"/>
        <v>0.76857142857142857</v>
      </c>
      <c r="F13" s="34">
        <f t="shared" si="1"/>
        <v>0.70557623634249023</v>
      </c>
      <c r="G13" s="34">
        <f t="shared" si="1"/>
        <v>0.83399470899470884</v>
      </c>
      <c r="H13" s="34">
        <f t="shared" si="2"/>
        <v>0.69285702204858546</v>
      </c>
    </row>
    <row r="14" spans="2:8" x14ac:dyDescent="0.25">
      <c r="B14" s="34" t="s">
        <v>26</v>
      </c>
      <c r="C14" s="34" t="s">
        <v>25</v>
      </c>
      <c r="D14" s="34">
        <f t="shared" si="0"/>
        <v>2.6228571428571428</v>
      </c>
      <c r="E14" s="34">
        <f t="shared" si="0"/>
        <v>2.7761428571428572</v>
      </c>
      <c r="F14" s="34">
        <f t="shared" si="1"/>
        <v>1.3491776827690138</v>
      </c>
      <c r="G14" s="34">
        <f t="shared" si="1"/>
        <v>2.0429894179894181</v>
      </c>
      <c r="H14" s="34">
        <f t="shared" si="2"/>
        <v>2.1977917751896081</v>
      </c>
    </row>
    <row r="15" spans="2:8" x14ac:dyDescent="0.25">
      <c r="B15" s="34" t="s">
        <v>28</v>
      </c>
      <c r="C15" s="34" t="s">
        <v>27</v>
      </c>
      <c r="D15" s="34">
        <f t="shared" si="0"/>
        <v>4.1317142857142857</v>
      </c>
      <c r="E15" s="34">
        <f t="shared" si="0"/>
        <v>3.992142857142857</v>
      </c>
      <c r="F15" s="34">
        <f t="shared" si="1"/>
        <v>4.0829473602306425</v>
      </c>
      <c r="G15" s="34">
        <f t="shared" si="1"/>
        <v>4.1789021164021163</v>
      </c>
      <c r="H15" s="34">
        <f t="shared" si="2"/>
        <v>4.0964266548724755</v>
      </c>
    </row>
    <row r="16" spans="2:8" x14ac:dyDescent="0.25">
      <c r="B16" s="34" t="s">
        <v>30</v>
      </c>
      <c r="C16" s="34" t="s">
        <v>48</v>
      </c>
      <c r="D16" s="34">
        <f t="shared" si="0"/>
        <v>23.261428571428574</v>
      </c>
      <c r="E16" s="34">
        <f t="shared" si="0"/>
        <v>17.606142857142856</v>
      </c>
      <c r="F16" s="34">
        <f t="shared" si="1"/>
        <v>30.558968909201106</v>
      </c>
      <c r="G16" s="34">
        <f t="shared" si="1"/>
        <v>19.766865079365079</v>
      </c>
      <c r="H16" s="34">
        <f t="shared" si="2"/>
        <v>22.798351354284403</v>
      </c>
    </row>
    <row r="17" spans="2:8" x14ac:dyDescent="0.25">
      <c r="B17" s="34" t="s">
        <v>32</v>
      </c>
      <c r="C17" s="34" t="s">
        <v>49</v>
      </c>
      <c r="D17" s="34">
        <f t="shared" si="0"/>
        <v>0</v>
      </c>
      <c r="E17" s="34">
        <f t="shared" si="0"/>
        <v>0</v>
      </c>
      <c r="F17" s="34">
        <f t="shared" si="1"/>
        <v>0</v>
      </c>
      <c r="G17" s="34">
        <f t="shared" si="1"/>
        <v>0</v>
      </c>
      <c r="H17" s="34">
        <f t="shared" si="2"/>
        <v>0</v>
      </c>
    </row>
    <row r="18" spans="2:8" x14ac:dyDescent="0.25">
      <c r="B18" s="34" t="s">
        <v>34</v>
      </c>
      <c r="C18" s="34" t="s">
        <v>50</v>
      </c>
      <c r="D18" s="34">
        <f t="shared" si="0"/>
        <v>0</v>
      </c>
      <c r="E18" s="34">
        <f t="shared" si="0"/>
        <v>0</v>
      </c>
      <c r="F18" s="34">
        <f t="shared" si="1"/>
        <v>0</v>
      </c>
      <c r="G18" s="34">
        <f t="shared" si="1"/>
        <v>0</v>
      </c>
      <c r="H18" s="34">
        <f t="shared" si="2"/>
        <v>0</v>
      </c>
    </row>
    <row r="19" spans="2:8" x14ac:dyDescent="0.25">
      <c r="B19" s="34" t="s">
        <v>36</v>
      </c>
      <c r="C19" s="34" t="s">
        <v>51</v>
      </c>
      <c r="D19" s="34">
        <f t="shared" si="0"/>
        <v>0</v>
      </c>
      <c r="E19" s="34">
        <f t="shared" si="0"/>
        <v>0</v>
      </c>
      <c r="F19" s="34">
        <f t="shared" si="1"/>
        <v>0</v>
      </c>
      <c r="G19" s="34">
        <f t="shared" si="1"/>
        <v>0</v>
      </c>
      <c r="H19" s="34">
        <f t="shared" si="2"/>
        <v>0</v>
      </c>
    </row>
    <row r="20" spans="2:8" x14ac:dyDescent="0.25">
      <c r="B20" s="34" t="s">
        <v>38</v>
      </c>
      <c r="C20" s="34" t="s">
        <v>52</v>
      </c>
      <c r="D20" s="34">
        <f t="shared" si="0"/>
        <v>0</v>
      </c>
      <c r="E20" s="34">
        <f t="shared" si="0"/>
        <v>0.19999999999999998</v>
      </c>
      <c r="F20" s="34">
        <f t="shared" si="1"/>
        <v>0</v>
      </c>
      <c r="G20" s="34">
        <f t="shared" si="1"/>
        <v>0</v>
      </c>
      <c r="H20" s="34">
        <f t="shared" si="2"/>
        <v>4.9999999999999996E-2</v>
      </c>
    </row>
    <row r="21" spans="2:8" x14ac:dyDescent="0.25">
      <c r="B21" s="34" t="s">
        <v>53</v>
      </c>
      <c r="C21" s="34" t="s">
        <v>54</v>
      </c>
      <c r="D21" s="34">
        <f t="shared" si="0"/>
        <v>9.4424285714285698</v>
      </c>
      <c r="E21" s="34">
        <f t="shared" si="0"/>
        <v>5.9128571428571428</v>
      </c>
      <c r="F21" s="34">
        <f t="shared" si="1"/>
        <v>7.8180295510016871</v>
      </c>
      <c r="G21" s="34">
        <f t="shared" si="1"/>
        <v>9.7569444444444429</v>
      </c>
      <c r="H21" s="34">
        <f t="shared" si="2"/>
        <v>8.2325649274329606</v>
      </c>
    </row>
    <row r="22" spans="2:8" x14ac:dyDescent="0.25">
      <c r="B22" s="34" t="s">
        <v>55</v>
      </c>
      <c r="C22" s="34" t="s">
        <v>56</v>
      </c>
      <c r="D22" s="34">
        <f t="shared" si="0"/>
        <v>100</v>
      </c>
      <c r="E22" s="34">
        <f t="shared" si="0"/>
        <v>100</v>
      </c>
      <c r="F22" s="34">
        <f t="shared" si="1"/>
        <v>100</v>
      </c>
      <c r="G22" s="34">
        <f t="shared" si="1"/>
        <v>100</v>
      </c>
      <c r="H22" s="34">
        <f t="shared" si="2"/>
        <v>100</v>
      </c>
    </row>
    <row r="25" spans="2:8" x14ac:dyDescent="0.25">
      <c r="B25" s="8"/>
      <c r="C25" s="9" t="s">
        <v>94</v>
      </c>
      <c r="D25" s="9" t="s">
        <v>66</v>
      </c>
      <c r="E25" s="9" t="s">
        <v>67</v>
      </c>
      <c r="F25" s="9" t="s">
        <v>59</v>
      </c>
      <c r="G25" s="9" t="s">
        <v>69</v>
      </c>
      <c r="H25" s="9" t="s">
        <v>70</v>
      </c>
    </row>
    <row r="26" spans="2:8" x14ac:dyDescent="0.25">
      <c r="B26" s="4" t="s">
        <v>58</v>
      </c>
      <c r="C26" s="4" t="s">
        <v>42</v>
      </c>
      <c r="D26" s="74" t="s">
        <v>43</v>
      </c>
      <c r="E26" s="74"/>
      <c r="F26" s="74"/>
      <c r="G26" s="74"/>
      <c r="H26" s="74"/>
    </row>
    <row r="27" spans="2:8" x14ac:dyDescent="0.25">
      <c r="B27" s="3" t="s">
        <v>6</v>
      </c>
      <c r="C27" s="3" t="s">
        <v>7</v>
      </c>
      <c r="D27" s="3">
        <v>5.33</v>
      </c>
      <c r="E27" s="3">
        <v>6.875</v>
      </c>
      <c r="F27" s="5">
        <v>19.117647058823501</v>
      </c>
      <c r="G27" s="3">
        <v>12.8125</v>
      </c>
      <c r="H27" s="5">
        <f>(D27+E27+F27+G27)/4</f>
        <v>11.033786764705875</v>
      </c>
    </row>
    <row r="28" spans="2:8" x14ac:dyDescent="0.25">
      <c r="B28" s="3" t="s">
        <v>8</v>
      </c>
      <c r="C28" s="3" t="s">
        <v>9</v>
      </c>
      <c r="D28" s="3">
        <v>2</v>
      </c>
      <c r="E28" s="3">
        <v>7.8129999999999997</v>
      </c>
      <c r="F28" s="5">
        <v>1.4705882352941175</v>
      </c>
      <c r="G28" s="3">
        <v>3.4374999999999991</v>
      </c>
      <c r="H28" s="5">
        <f t="shared" ref="H28:H45" si="3">(D28+E28+F28+G28)/4</f>
        <v>3.6802720588235287</v>
      </c>
    </row>
    <row r="29" spans="2:8" x14ac:dyDescent="0.25">
      <c r="B29" s="3" t="s">
        <v>10</v>
      </c>
      <c r="C29" s="3" t="s">
        <v>11</v>
      </c>
      <c r="D29" s="3">
        <v>3.33</v>
      </c>
      <c r="E29" s="3">
        <v>3.4380000000000002</v>
      </c>
      <c r="F29" s="5">
        <v>0.58823529411764708</v>
      </c>
      <c r="G29" s="3">
        <v>1.5624999999999998</v>
      </c>
      <c r="H29" s="5">
        <f t="shared" si="3"/>
        <v>2.2296838235294119</v>
      </c>
    </row>
    <row r="30" spans="2:8" x14ac:dyDescent="0.25">
      <c r="B30" s="3" t="s">
        <v>12</v>
      </c>
      <c r="C30" s="3" t="s">
        <v>44</v>
      </c>
      <c r="D30" s="3">
        <v>9.6669999999999998</v>
      </c>
      <c r="E30" s="3">
        <v>21.25</v>
      </c>
      <c r="F30" s="5">
        <v>12.941176470588232</v>
      </c>
      <c r="G30" s="3">
        <v>12.499999999999998</v>
      </c>
      <c r="H30" s="5">
        <f t="shared" si="3"/>
        <v>14.089544117647058</v>
      </c>
    </row>
    <row r="31" spans="2:8" x14ac:dyDescent="0.25">
      <c r="B31" s="3" t="s">
        <v>14</v>
      </c>
      <c r="C31" s="3" t="s">
        <v>45</v>
      </c>
      <c r="D31" s="3">
        <v>14.667</v>
      </c>
      <c r="E31" s="3">
        <v>10.313000000000001</v>
      </c>
      <c r="F31" s="5">
        <v>6.7647058823529402</v>
      </c>
      <c r="G31" s="3">
        <v>6.8749999999999982</v>
      </c>
      <c r="H31" s="5">
        <f t="shared" si="3"/>
        <v>9.6549264705882347</v>
      </c>
    </row>
    <row r="32" spans="2:8" x14ac:dyDescent="0.25">
      <c r="B32" s="3" t="s">
        <v>16</v>
      </c>
      <c r="C32" s="3" t="s">
        <v>17</v>
      </c>
      <c r="D32" s="3">
        <v>0</v>
      </c>
      <c r="E32" s="3">
        <v>0</v>
      </c>
      <c r="F32" s="5">
        <v>0</v>
      </c>
      <c r="G32" s="3">
        <v>0</v>
      </c>
      <c r="H32" s="5">
        <f t="shared" si="3"/>
        <v>0</v>
      </c>
    </row>
    <row r="33" spans="2:8" x14ac:dyDescent="0.25">
      <c r="B33" s="10" t="s">
        <v>18</v>
      </c>
      <c r="C33" s="10" t="s">
        <v>46</v>
      </c>
      <c r="D33" s="10">
        <f>D27+D28+D29+D30+D31+D32</f>
        <v>34.994</v>
      </c>
      <c r="E33" s="10">
        <f>E27+E28+E29+E30+E31+E32</f>
        <v>49.689</v>
      </c>
      <c r="F33" s="11">
        <f>F27+F28+F29+F30+F31+F32</f>
        <v>40.882352941176435</v>
      </c>
      <c r="G33" s="10">
        <f>G27+G28+G29+G30+G31+G32</f>
        <v>37.1875</v>
      </c>
      <c r="H33" s="11">
        <f t="shared" si="3"/>
        <v>40.688213235294107</v>
      </c>
    </row>
    <row r="34" spans="2:8" x14ac:dyDescent="0.25">
      <c r="B34" s="3" t="s">
        <v>20</v>
      </c>
      <c r="C34" s="3" t="s">
        <v>21</v>
      </c>
      <c r="D34" s="3">
        <v>21.33</v>
      </c>
      <c r="E34" s="3">
        <v>20.312999999999999</v>
      </c>
      <c r="F34" s="5">
        <v>32.647058823529406</v>
      </c>
      <c r="G34" s="3">
        <v>44.687499999999986</v>
      </c>
      <c r="H34" s="5">
        <f t="shared" si="3"/>
        <v>29.744389705882348</v>
      </c>
    </row>
    <row r="35" spans="2:8" x14ac:dyDescent="0.25">
      <c r="B35" s="3" t="s">
        <v>22</v>
      </c>
      <c r="C35" s="3" t="s">
        <v>47</v>
      </c>
      <c r="D35" s="3">
        <v>2</v>
      </c>
      <c r="E35" s="3">
        <v>4.6879999999999997</v>
      </c>
      <c r="F35" s="5">
        <v>0</v>
      </c>
      <c r="G35" s="3">
        <v>0</v>
      </c>
      <c r="H35" s="5">
        <f t="shared" si="3"/>
        <v>1.6719999999999999</v>
      </c>
    </row>
    <row r="36" spans="2:8" x14ac:dyDescent="0.25">
      <c r="B36" s="3" t="s">
        <v>24</v>
      </c>
      <c r="C36" s="3" t="s">
        <v>23</v>
      </c>
      <c r="D36" s="3">
        <v>0.33</v>
      </c>
      <c r="E36" s="3">
        <v>0.93799999999999994</v>
      </c>
      <c r="F36" s="5">
        <v>1.4705882352941175</v>
      </c>
      <c r="G36" s="3">
        <v>1.2499999999999998</v>
      </c>
      <c r="H36" s="5">
        <f t="shared" si="3"/>
        <v>0.99714705882352939</v>
      </c>
    </row>
    <row r="37" spans="2:8" x14ac:dyDescent="0.25">
      <c r="B37" s="3" t="s">
        <v>26</v>
      </c>
      <c r="C37" s="3" t="s">
        <v>25</v>
      </c>
      <c r="D37" s="3">
        <v>5.33</v>
      </c>
      <c r="E37" s="3">
        <v>3.4380000000000002</v>
      </c>
      <c r="F37" s="5">
        <v>0.88235294117647045</v>
      </c>
      <c r="G37" s="3">
        <v>3.1249999999999996</v>
      </c>
      <c r="H37" s="5">
        <f t="shared" si="3"/>
        <v>3.1938382352941179</v>
      </c>
    </row>
    <row r="38" spans="2:8" x14ac:dyDescent="0.25">
      <c r="B38" s="3" t="s">
        <v>28</v>
      </c>
      <c r="C38" s="3" t="s">
        <v>27</v>
      </c>
      <c r="D38" s="3">
        <v>3</v>
      </c>
      <c r="E38" s="3">
        <v>6.5629999999999997</v>
      </c>
      <c r="F38" s="5">
        <v>7.0588235294117636</v>
      </c>
      <c r="G38" s="3">
        <v>4.9999999999999991</v>
      </c>
      <c r="H38" s="5">
        <f t="shared" si="3"/>
        <v>5.4054558823529408</v>
      </c>
    </row>
    <row r="39" spans="2:8" x14ac:dyDescent="0.25">
      <c r="B39" s="3" t="s">
        <v>30</v>
      </c>
      <c r="C39" s="3" t="s">
        <v>48</v>
      </c>
      <c r="D39" s="3">
        <v>22.67</v>
      </c>
      <c r="E39" s="3">
        <v>5.625</v>
      </c>
      <c r="F39" s="5">
        <v>5.2941176470588225</v>
      </c>
      <c r="G39" s="3">
        <v>1.2499999999999998</v>
      </c>
      <c r="H39" s="5">
        <f t="shared" si="3"/>
        <v>8.7097794117647069</v>
      </c>
    </row>
    <row r="40" spans="2:8" x14ac:dyDescent="0.25">
      <c r="B40" s="3" t="s">
        <v>32</v>
      </c>
      <c r="C40" s="3" t="s">
        <v>49</v>
      </c>
      <c r="D40" s="3">
        <v>0</v>
      </c>
      <c r="E40" s="3">
        <v>0</v>
      </c>
      <c r="F40" s="5">
        <v>0</v>
      </c>
      <c r="G40" s="3">
        <v>0</v>
      </c>
      <c r="H40" s="5">
        <f t="shared" si="3"/>
        <v>0</v>
      </c>
    </row>
    <row r="41" spans="2:8" x14ac:dyDescent="0.25">
      <c r="B41" s="3" t="s">
        <v>34</v>
      </c>
      <c r="C41" s="3" t="s">
        <v>50</v>
      </c>
      <c r="D41" s="3">
        <v>0</v>
      </c>
      <c r="E41" s="3">
        <v>0</v>
      </c>
      <c r="F41" s="5">
        <v>0</v>
      </c>
      <c r="G41" s="3">
        <v>0</v>
      </c>
      <c r="H41" s="5">
        <f t="shared" si="3"/>
        <v>0</v>
      </c>
    </row>
    <row r="42" spans="2:8" x14ac:dyDescent="0.25">
      <c r="B42" s="3" t="s">
        <v>36</v>
      </c>
      <c r="C42" s="3" t="s">
        <v>51</v>
      </c>
      <c r="D42" s="3">
        <v>0</v>
      </c>
      <c r="E42" s="3">
        <v>0</v>
      </c>
      <c r="F42" s="5">
        <v>0</v>
      </c>
      <c r="G42" s="3">
        <v>0</v>
      </c>
      <c r="H42" s="5">
        <f t="shared" si="3"/>
        <v>0</v>
      </c>
    </row>
    <row r="43" spans="2:8" x14ac:dyDescent="0.25">
      <c r="B43" s="3" t="s">
        <v>38</v>
      </c>
      <c r="C43" s="3" t="s">
        <v>52</v>
      </c>
      <c r="D43" s="3">
        <v>0</v>
      </c>
      <c r="E43" s="3">
        <v>0</v>
      </c>
      <c r="F43" s="5">
        <v>0</v>
      </c>
      <c r="G43" s="3">
        <v>0</v>
      </c>
      <c r="H43" s="5">
        <f t="shared" si="3"/>
        <v>0</v>
      </c>
    </row>
    <row r="44" spans="2:8" x14ac:dyDescent="0.25">
      <c r="B44" s="3" t="s">
        <v>53</v>
      </c>
      <c r="C44" s="3" t="s">
        <v>54</v>
      </c>
      <c r="D44" s="3">
        <v>10.33</v>
      </c>
      <c r="E44" s="3">
        <v>8.75</v>
      </c>
      <c r="F44" s="5">
        <v>11.76470588235294</v>
      </c>
      <c r="G44" s="3">
        <v>7.4999999999999982</v>
      </c>
      <c r="H44" s="5">
        <f t="shared" si="3"/>
        <v>9.5861764705882351</v>
      </c>
    </row>
    <row r="45" spans="2:8" x14ac:dyDescent="0.25">
      <c r="B45" s="3" t="s">
        <v>55</v>
      </c>
      <c r="C45" s="3" t="s">
        <v>56</v>
      </c>
      <c r="D45" s="3">
        <v>100</v>
      </c>
      <c r="E45" s="3">
        <v>100</v>
      </c>
      <c r="F45" s="5">
        <v>99.999999999999986</v>
      </c>
      <c r="G45" s="3">
        <v>99.999999999999986</v>
      </c>
      <c r="H45" s="5">
        <f t="shared" si="3"/>
        <v>100</v>
      </c>
    </row>
    <row r="47" spans="2:8" x14ac:dyDescent="0.25">
      <c r="B47" s="8"/>
      <c r="C47" s="9" t="s">
        <v>96</v>
      </c>
      <c r="D47" s="9" t="s">
        <v>66</v>
      </c>
      <c r="E47" s="9" t="s">
        <v>67</v>
      </c>
      <c r="F47" s="9" t="s">
        <v>59</v>
      </c>
      <c r="G47" s="9" t="s">
        <v>69</v>
      </c>
      <c r="H47" s="9" t="s">
        <v>70</v>
      </c>
    </row>
    <row r="48" spans="2:8" x14ac:dyDescent="0.25">
      <c r="B48" s="4" t="s">
        <v>58</v>
      </c>
      <c r="C48" s="4" t="s">
        <v>42</v>
      </c>
      <c r="D48" s="74" t="s">
        <v>43</v>
      </c>
      <c r="E48" s="74"/>
      <c r="F48" s="74"/>
      <c r="G48" s="74"/>
      <c r="H48" s="74"/>
    </row>
    <row r="49" spans="2:8" x14ac:dyDescent="0.25">
      <c r="B49" s="3" t="s">
        <v>6</v>
      </c>
      <c r="C49" s="3" t="s">
        <v>7</v>
      </c>
      <c r="D49" s="3">
        <v>9</v>
      </c>
      <c r="E49" s="3">
        <v>5.9379999999999997</v>
      </c>
      <c r="F49" s="5">
        <v>3.333333333333333</v>
      </c>
      <c r="G49" s="3">
        <v>5.3333333333333339</v>
      </c>
      <c r="H49" s="5">
        <f>(D49+E49+F49+G49)/4</f>
        <v>5.9011666666666667</v>
      </c>
    </row>
    <row r="50" spans="2:8" x14ac:dyDescent="0.25">
      <c r="B50" s="3" t="s">
        <v>8</v>
      </c>
      <c r="C50" s="3" t="s">
        <v>9</v>
      </c>
      <c r="D50" s="3">
        <v>1.33</v>
      </c>
      <c r="E50" s="3">
        <v>1.25</v>
      </c>
      <c r="F50" s="5">
        <v>12.33333333333333</v>
      </c>
      <c r="G50" s="3">
        <v>1.3333333333333335</v>
      </c>
      <c r="H50" s="5">
        <f t="shared" ref="H50:H67" si="4">(D50+E50+F50+G50)/4</f>
        <v>4.0616666666666656</v>
      </c>
    </row>
    <row r="51" spans="2:8" x14ac:dyDescent="0.25">
      <c r="B51" s="3" t="s">
        <v>10</v>
      </c>
      <c r="C51" s="3" t="s">
        <v>11</v>
      </c>
      <c r="D51" s="3">
        <v>2.6669999999999998</v>
      </c>
      <c r="E51" s="3">
        <v>3.4380000000000002</v>
      </c>
      <c r="F51" s="5">
        <v>1.3333333333333333</v>
      </c>
      <c r="G51" s="3">
        <v>0.33333333333333337</v>
      </c>
      <c r="H51" s="5">
        <f t="shared" si="4"/>
        <v>1.9429166666666666</v>
      </c>
    </row>
    <row r="52" spans="2:8" x14ac:dyDescent="0.25">
      <c r="B52" s="3" t="s">
        <v>12</v>
      </c>
      <c r="C52" s="3" t="s">
        <v>44</v>
      </c>
      <c r="D52" s="3">
        <v>36.667000000000002</v>
      </c>
      <c r="E52" s="3">
        <v>14.063000000000001</v>
      </c>
      <c r="F52" s="5">
        <v>9.6666666666666661</v>
      </c>
      <c r="G52" s="3">
        <v>23.666666666666668</v>
      </c>
      <c r="H52" s="5">
        <f t="shared" si="4"/>
        <v>21.015833333333333</v>
      </c>
    </row>
    <row r="53" spans="2:8" x14ac:dyDescent="0.25">
      <c r="B53" s="3" t="s">
        <v>14</v>
      </c>
      <c r="C53" s="3" t="s">
        <v>45</v>
      </c>
      <c r="D53" s="3">
        <v>2</v>
      </c>
      <c r="E53" s="3">
        <v>6.875</v>
      </c>
      <c r="F53" s="5">
        <v>4.6666666666666661</v>
      </c>
      <c r="G53" s="3">
        <v>13.333333333333334</v>
      </c>
      <c r="H53" s="5">
        <f t="shared" si="4"/>
        <v>6.71875</v>
      </c>
    </row>
    <row r="54" spans="2:8" x14ac:dyDescent="0.25">
      <c r="B54" s="3" t="s">
        <v>16</v>
      </c>
      <c r="C54" s="3" t="s">
        <v>17</v>
      </c>
      <c r="D54" s="3">
        <v>0</v>
      </c>
      <c r="E54" s="3">
        <v>2.8130000000000002</v>
      </c>
      <c r="F54" s="5">
        <v>0</v>
      </c>
      <c r="G54" s="3">
        <v>0</v>
      </c>
      <c r="H54" s="5">
        <f t="shared" si="4"/>
        <v>0.70325000000000004</v>
      </c>
    </row>
    <row r="55" spans="2:8" x14ac:dyDescent="0.25">
      <c r="B55" s="10" t="s">
        <v>18</v>
      </c>
      <c r="C55" s="10" t="s">
        <v>46</v>
      </c>
      <c r="D55" s="10">
        <f>D49+D50+D51+D52+D53+D54</f>
        <v>51.664000000000001</v>
      </c>
      <c r="E55" s="10">
        <f>E49+E50+E51+E52+E53+E54</f>
        <v>34.377000000000002</v>
      </c>
      <c r="F55" s="11">
        <f>F49+F50+F51+F52+F53+F54</f>
        <v>31.333333333333329</v>
      </c>
      <c r="G55" s="10">
        <f>G49+G50+G51+G52+G53+G54</f>
        <v>44</v>
      </c>
      <c r="H55" s="11">
        <f t="shared" si="4"/>
        <v>40.343583333333328</v>
      </c>
    </row>
    <row r="56" spans="2:8" x14ac:dyDescent="0.25">
      <c r="B56" s="3" t="s">
        <v>20</v>
      </c>
      <c r="C56" s="3" t="s">
        <v>21</v>
      </c>
      <c r="D56" s="3">
        <v>22.667000000000002</v>
      </c>
      <c r="E56" s="3">
        <v>16.25</v>
      </c>
      <c r="F56" s="5">
        <v>15.999999999999996</v>
      </c>
      <c r="G56" s="3">
        <v>25.666666666666668</v>
      </c>
      <c r="H56" s="5">
        <f t="shared" si="4"/>
        <v>20.145916666666668</v>
      </c>
    </row>
    <row r="57" spans="2:8" x14ac:dyDescent="0.25">
      <c r="B57" s="3" t="s">
        <v>22</v>
      </c>
      <c r="C57" s="3" t="s">
        <v>47</v>
      </c>
      <c r="D57" s="3">
        <v>2</v>
      </c>
      <c r="E57" s="3">
        <v>1.25</v>
      </c>
      <c r="F57" s="5">
        <v>0</v>
      </c>
      <c r="G57" s="3">
        <v>0</v>
      </c>
      <c r="H57" s="5">
        <f t="shared" si="4"/>
        <v>0.8125</v>
      </c>
    </row>
    <row r="58" spans="2:8" x14ac:dyDescent="0.25">
      <c r="B58" s="3" t="s">
        <v>24</v>
      </c>
      <c r="C58" s="3" t="s">
        <v>23</v>
      </c>
      <c r="D58" s="3">
        <v>0.66700000000000004</v>
      </c>
      <c r="E58" s="3">
        <v>0.313</v>
      </c>
      <c r="F58" s="5">
        <v>0.66666666666666663</v>
      </c>
      <c r="G58" s="3">
        <v>0.66666666666666674</v>
      </c>
      <c r="H58" s="5">
        <f t="shared" si="4"/>
        <v>0.57833333333333337</v>
      </c>
    </row>
    <row r="59" spans="2:8" x14ac:dyDescent="0.25">
      <c r="B59" s="3" t="s">
        <v>26</v>
      </c>
      <c r="C59" s="3" t="s">
        <v>25</v>
      </c>
      <c r="D59" s="3">
        <v>1</v>
      </c>
      <c r="E59" s="3">
        <v>1.5629999999999999</v>
      </c>
      <c r="F59" s="5">
        <v>1.6666666666666665</v>
      </c>
      <c r="G59" s="3">
        <v>3.3333333333333335</v>
      </c>
      <c r="H59" s="5">
        <f t="shared" si="4"/>
        <v>1.8907500000000002</v>
      </c>
    </row>
    <row r="60" spans="2:8" x14ac:dyDescent="0.25">
      <c r="B60" s="3" t="s">
        <v>28</v>
      </c>
      <c r="C60" s="3" t="s">
        <v>27</v>
      </c>
      <c r="D60" s="3">
        <v>7</v>
      </c>
      <c r="E60" s="3">
        <v>2.1880000000000002</v>
      </c>
      <c r="F60" s="5">
        <v>5.333333333333333</v>
      </c>
      <c r="G60" s="3">
        <v>6.333333333333333</v>
      </c>
      <c r="H60" s="5">
        <f t="shared" si="4"/>
        <v>5.2136666666666667</v>
      </c>
    </row>
    <row r="61" spans="2:8" x14ac:dyDescent="0.25">
      <c r="B61" s="3" t="s">
        <v>30</v>
      </c>
      <c r="C61" s="3" t="s">
        <v>48</v>
      </c>
      <c r="D61" s="3">
        <v>6.33</v>
      </c>
      <c r="E61" s="3">
        <v>36.563000000000002</v>
      </c>
      <c r="F61" s="5">
        <v>37.333333333333329</v>
      </c>
      <c r="G61" s="3">
        <v>7.0000000000000009</v>
      </c>
      <c r="H61" s="5">
        <f t="shared" si="4"/>
        <v>21.806583333333332</v>
      </c>
    </row>
    <row r="62" spans="2:8" x14ac:dyDescent="0.25">
      <c r="B62" s="3" t="s">
        <v>32</v>
      </c>
      <c r="C62" s="3" t="s">
        <v>49</v>
      </c>
      <c r="D62" s="3">
        <v>0</v>
      </c>
      <c r="E62" s="3">
        <v>0</v>
      </c>
      <c r="F62" s="5">
        <v>0</v>
      </c>
      <c r="G62" s="3">
        <v>0</v>
      </c>
      <c r="H62" s="5">
        <f t="shared" si="4"/>
        <v>0</v>
      </c>
    </row>
    <row r="63" spans="2:8" x14ac:dyDescent="0.25">
      <c r="B63" s="3" t="s">
        <v>34</v>
      </c>
      <c r="C63" s="3" t="s">
        <v>50</v>
      </c>
      <c r="D63" s="3">
        <v>0</v>
      </c>
      <c r="E63" s="3">
        <v>0</v>
      </c>
      <c r="F63" s="5">
        <v>0</v>
      </c>
      <c r="G63" s="3">
        <v>0</v>
      </c>
      <c r="H63" s="5">
        <f t="shared" si="4"/>
        <v>0</v>
      </c>
    </row>
    <row r="64" spans="2:8" x14ac:dyDescent="0.25">
      <c r="B64" s="3" t="s">
        <v>36</v>
      </c>
      <c r="C64" s="3" t="s">
        <v>51</v>
      </c>
      <c r="D64" s="3">
        <v>0</v>
      </c>
      <c r="E64" s="3">
        <v>0</v>
      </c>
      <c r="F64" s="5">
        <v>0</v>
      </c>
      <c r="G64" s="3">
        <v>0</v>
      </c>
      <c r="H64" s="5">
        <f t="shared" si="4"/>
        <v>0</v>
      </c>
    </row>
    <row r="65" spans="2:8" x14ac:dyDescent="0.25">
      <c r="B65" s="3" t="s">
        <v>38</v>
      </c>
      <c r="C65" s="3" t="s">
        <v>52</v>
      </c>
      <c r="D65" s="3">
        <v>0</v>
      </c>
      <c r="E65" s="3">
        <v>0</v>
      </c>
      <c r="F65" s="5">
        <v>0</v>
      </c>
      <c r="G65" s="3">
        <v>0</v>
      </c>
      <c r="H65" s="5">
        <f t="shared" si="4"/>
        <v>0</v>
      </c>
    </row>
    <row r="66" spans="2:8" x14ac:dyDescent="0.25">
      <c r="B66" s="3" t="s">
        <v>53</v>
      </c>
      <c r="C66" s="3" t="s">
        <v>54</v>
      </c>
      <c r="D66" s="3">
        <v>8.6669999999999998</v>
      </c>
      <c r="E66" s="3">
        <v>7.5</v>
      </c>
      <c r="F66" s="5">
        <v>7.6666666666666652</v>
      </c>
      <c r="G66" s="3">
        <v>13</v>
      </c>
      <c r="H66" s="5">
        <f t="shared" si="4"/>
        <v>9.2084166666666665</v>
      </c>
    </row>
    <row r="67" spans="2:8" x14ac:dyDescent="0.25">
      <c r="B67" s="3" t="s">
        <v>55</v>
      </c>
      <c r="C67" s="3" t="s">
        <v>56</v>
      </c>
      <c r="D67" s="3">
        <v>100</v>
      </c>
      <c r="E67" s="3">
        <v>100</v>
      </c>
      <c r="F67" s="5">
        <v>99.999999999999986</v>
      </c>
      <c r="G67" s="3">
        <v>100</v>
      </c>
      <c r="H67" s="5">
        <f t="shared" si="4"/>
        <v>100</v>
      </c>
    </row>
    <row r="69" spans="2:8" x14ac:dyDescent="0.25">
      <c r="B69" s="8"/>
      <c r="C69" s="9" t="s">
        <v>97</v>
      </c>
      <c r="D69" s="9" t="s">
        <v>66</v>
      </c>
      <c r="E69" s="9" t="s">
        <v>67</v>
      </c>
      <c r="F69" s="9" t="s">
        <v>59</v>
      </c>
      <c r="G69" s="9" t="s">
        <v>69</v>
      </c>
      <c r="H69" s="9" t="s">
        <v>70</v>
      </c>
    </row>
    <row r="70" spans="2:8" x14ac:dyDescent="0.25">
      <c r="B70" s="4" t="s">
        <v>58</v>
      </c>
      <c r="C70" s="4" t="s">
        <v>42</v>
      </c>
      <c r="D70" s="74" t="s">
        <v>43</v>
      </c>
      <c r="E70" s="74"/>
      <c r="F70" s="74"/>
      <c r="G70" s="74"/>
      <c r="H70" s="74"/>
    </row>
    <row r="71" spans="2:8" x14ac:dyDescent="0.25">
      <c r="B71" s="3" t="s">
        <v>6</v>
      </c>
      <c r="C71" s="3" t="s">
        <v>7</v>
      </c>
      <c r="D71" s="3">
        <v>5.9379999999999997</v>
      </c>
      <c r="E71" s="3">
        <v>8.3330000000000002</v>
      </c>
      <c r="F71" s="5">
        <v>0.78947368421052633</v>
      </c>
      <c r="G71" s="3">
        <v>3.6666666666666665</v>
      </c>
      <c r="H71" s="5">
        <f>(D71+E71+F71+G71)/4</f>
        <v>4.6817850877192981</v>
      </c>
    </row>
    <row r="72" spans="2:8" x14ac:dyDescent="0.25">
      <c r="B72" s="3" t="s">
        <v>8</v>
      </c>
      <c r="C72" s="3" t="s">
        <v>9</v>
      </c>
      <c r="D72" s="3">
        <v>1.25</v>
      </c>
      <c r="E72" s="3">
        <v>2.6669999999999998</v>
      </c>
      <c r="F72" s="5">
        <v>5</v>
      </c>
      <c r="G72" s="3">
        <v>2.666666666666667</v>
      </c>
      <c r="H72" s="5">
        <f t="shared" ref="H72:H89" si="5">(D72+E72+F72+G72)/4</f>
        <v>2.8959166666666665</v>
      </c>
    </row>
    <row r="73" spans="2:8" x14ac:dyDescent="0.25">
      <c r="B73" s="3" t="s">
        <v>10</v>
      </c>
      <c r="C73" s="3" t="s">
        <v>11</v>
      </c>
      <c r="D73" s="3">
        <v>3.4380000000000002</v>
      </c>
      <c r="E73" s="3">
        <v>2</v>
      </c>
      <c r="F73" s="5">
        <v>0.26315789473684209</v>
      </c>
      <c r="G73" s="3">
        <v>1</v>
      </c>
      <c r="H73" s="5">
        <f t="shared" si="5"/>
        <v>1.6752894736842108</v>
      </c>
    </row>
    <row r="74" spans="2:8" x14ac:dyDescent="0.25">
      <c r="B74" s="3" t="s">
        <v>12</v>
      </c>
      <c r="C74" s="3" t="s">
        <v>44</v>
      </c>
      <c r="D74" s="3">
        <v>14.063000000000001</v>
      </c>
      <c r="E74" s="3">
        <v>24.332999999999998</v>
      </c>
      <c r="F74" s="5">
        <v>13.94736842105263</v>
      </c>
      <c r="G74" s="3">
        <v>17.333333333333336</v>
      </c>
      <c r="H74" s="5">
        <f t="shared" si="5"/>
        <v>17.41917543859649</v>
      </c>
    </row>
    <row r="75" spans="2:8" x14ac:dyDescent="0.25">
      <c r="B75" s="3" t="s">
        <v>14</v>
      </c>
      <c r="C75" s="3" t="s">
        <v>45</v>
      </c>
      <c r="D75" s="3">
        <v>6.875</v>
      </c>
      <c r="E75" s="3">
        <v>12.667</v>
      </c>
      <c r="F75" s="5">
        <v>5.7894736842105257</v>
      </c>
      <c r="G75" s="3">
        <v>12</v>
      </c>
      <c r="H75" s="5">
        <f t="shared" si="5"/>
        <v>9.3328684210526323</v>
      </c>
    </row>
    <row r="76" spans="2:8" x14ac:dyDescent="0.25">
      <c r="B76" s="3" t="s">
        <v>16</v>
      </c>
      <c r="C76" s="3" t="s">
        <v>17</v>
      </c>
      <c r="D76" s="3">
        <v>2.8130000000000002</v>
      </c>
      <c r="E76" s="3">
        <v>0</v>
      </c>
      <c r="F76" s="5">
        <v>0</v>
      </c>
      <c r="G76" s="3">
        <v>0</v>
      </c>
      <c r="H76" s="5">
        <f t="shared" si="5"/>
        <v>0.70325000000000004</v>
      </c>
    </row>
    <row r="77" spans="2:8" x14ac:dyDescent="0.25">
      <c r="B77" s="10" t="s">
        <v>18</v>
      </c>
      <c r="C77" s="10" t="s">
        <v>46</v>
      </c>
      <c r="D77" s="10">
        <f>D71+D72+D73+D74+D75+D76</f>
        <v>34.377000000000002</v>
      </c>
      <c r="E77" s="10">
        <f>E71+E72+E73+E74+E75+E76</f>
        <v>50</v>
      </c>
      <c r="F77" s="11">
        <f>F71+F72+F73+F74+F75+F76</f>
        <v>25.789473684210527</v>
      </c>
      <c r="G77" s="10">
        <f>G71+G72+G73+G74+G75+G76</f>
        <v>36.666666666666671</v>
      </c>
      <c r="H77" s="11">
        <f t="shared" si="5"/>
        <v>36.708285087719304</v>
      </c>
    </row>
    <row r="78" spans="2:8" x14ac:dyDescent="0.25">
      <c r="B78" s="3" t="s">
        <v>20</v>
      </c>
      <c r="C78" s="3" t="s">
        <v>21</v>
      </c>
      <c r="D78" s="3">
        <v>16.25</v>
      </c>
      <c r="E78" s="3">
        <v>19.667000000000002</v>
      </c>
      <c r="F78" s="5">
        <v>16.842105263157894</v>
      </c>
      <c r="G78" s="3">
        <v>14.666666666666666</v>
      </c>
      <c r="H78" s="5">
        <f t="shared" si="5"/>
        <v>16.856442982456141</v>
      </c>
    </row>
    <row r="79" spans="2:8" x14ac:dyDescent="0.25">
      <c r="B79" s="3" t="s">
        <v>22</v>
      </c>
      <c r="C79" s="3" t="s">
        <v>47</v>
      </c>
      <c r="D79" s="3">
        <v>1.25</v>
      </c>
      <c r="E79" s="3">
        <v>2.6669999999999998</v>
      </c>
      <c r="F79" s="5">
        <v>0</v>
      </c>
      <c r="G79" s="3">
        <v>0.33333333333333337</v>
      </c>
      <c r="H79" s="5">
        <f t="shared" si="5"/>
        <v>1.0625833333333332</v>
      </c>
    </row>
    <row r="80" spans="2:8" x14ac:dyDescent="0.25">
      <c r="B80" s="3" t="s">
        <v>24</v>
      </c>
      <c r="C80" s="3" t="s">
        <v>23</v>
      </c>
      <c r="D80" s="3">
        <v>0.313</v>
      </c>
      <c r="E80" s="3">
        <v>1</v>
      </c>
      <c r="F80" s="5">
        <v>0.52631578947368418</v>
      </c>
      <c r="G80" s="3">
        <v>0.66666666666666674</v>
      </c>
      <c r="H80" s="5">
        <f t="shared" si="5"/>
        <v>0.62649561403508769</v>
      </c>
    </row>
    <row r="81" spans="2:8" x14ac:dyDescent="0.25">
      <c r="B81" s="3" t="s">
        <v>26</v>
      </c>
      <c r="C81" s="3" t="s">
        <v>25</v>
      </c>
      <c r="D81" s="3">
        <v>1.5629999999999999</v>
      </c>
      <c r="E81" s="3">
        <v>2.6669999999999998</v>
      </c>
      <c r="F81" s="5">
        <v>1.0526315789473684</v>
      </c>
      <c r="G81" s="3">
        <v>1.6666666666666667</v>
      </c>
      <c r="H81" s="5">
        <f t="shared" si="5"/>
        <v>1.7373245614035087</v>
      </c>
    </row>
    <row r="82" spans="2:8" x14ac:dyDescent="0.25">
      <c r="B82" s="3" t="s">
        <v>28</v>
      </c>
      <c r="C82" s="3" t="s">
        <v>27</v>
      </c>
      <c r="D82" s="3">
        <v>2.1880000000000002</v>
      </c>
      <c r="E82" s="3">
        <v>3.3330000000000002</v>
      </c>
      <c r="F82" s="5">
        <v>1.3157894736842106</v>
      </c>
      <c r="G82" s="3">
        <v>2.3333333333333335</v>
      </c>
      <c r="H82" s="5">
        <f t="shared" si="5"/>
        <v>2.2925307017543863</v>
      </c>
    </row>
    <row r="83" spans="2:8" x14ac:dyDescent="0.25">
      <c r="B83" s="3" t="s">
        <v>30</v>
      </c>
      <c r="C83" s="3" t="s">
        <v>48</v>
      </c>
      <c r="D83" s="3">
        <v>36.563000000000002</v>
      </c>
      <c r="E83" s="3">
        <v>15.333</v>
      </c>
      <c r="F83" s="5">
        <v>48.947368421052637</v>
      </c>
      <c r="G83" s="3">
        <v>35.666666666666664</v>
      </c>
      <c r="H83" s="5">
        <f t="shared" si="5"/>
        <v>34.127508771929826</v>
      </c>
    </row>
    <row r="84" spans="2:8" x14ac:dyDescent="0.25">
      <c r="B84" s="3" t="s">
        <v>32</v>
      </c>
      <c r="C84" s="3" t="s">
        <v>49</v>
      </c>
      <c r="D84" s="3">
        <v>0</v>
      </c>
      <c r="E84" s="3">
        <v>0</v>
      </c>
      <c r="F84" s="5">
        <v>0</v>
      </c>
      <c r="G84" s="3">
        <v>0</v>
      </c>
      <c r="H84" s="5">
        <f t="shared" si="5"/>
        <v>0</v>
      </c>
    </row>
    <row r="85" spans="2:8" x14ac:dyDescent="0.25">
      <c r="B85" s="3" t="s">
        <v>34</v>
      </c>
      <c r="C85" s="3" t="s">
        <v>50</v>
      </c>
      <c r="D85" s="3">
        <v>0</v>
      </c>
      <c r="E85" s="3">
        <v>0</v>
      </c>
      <c r="F85" s="5">
        <v>0</v>
      </c>
      <c r="G85" s="3">
        <v>0</v>
      </c>
      <c r="H85" s="5">
        <f t="shared" si="5"/>
        <v>0</v>
      </c>
    </row>
    <row r="86" spans="2:8" x14ac:dyDescent="0.25">
      <c r="B86" s="3" t="s">
        <v>36</v>
      </c>
      <c r="C86" s="3" t="s">
        <v>51</v>
      </c>
      <c r="D86" s="3">
        <v>0</v>
      </c>
      <c r="E86" s="3">
        <v>0</v>
      </c>
      <c r="F86" s="5">
        <v>0</v>
      </c>
      <c r="G86" s="3">
        <v>0</v>
      </c>
      <c r="H86" s="5">
        <f t="shared" si="5"/>
        <v>0</v>
      </c>
    </row>
    <row r="87" spans="2:8" x14ac:dyDescent="0.25">
      <c r="B87" s="3" t="s">
        <v>38</v>
      </c>
      <c r="C87" s="3" t="s">
        <v>52</v>
      </c>
      <c r="D87" s="3">
        <v>0</v>
      </c>
      <c r="E87" s="3">
        <v>0</v>
      </c>
      <c r="F87" s="5">
        <v>0</v>
      </c>
      <c r="G87" s="3">
        <v>0</v>
      </c>
      <c r="H87" s="5">
        <f t="shared" si="5"/>
        <v>0</v>
      </c>
    </row>
    <row r="88" spans="2:8" x14ac:dyDescent="0.25">
      <c r="B88" s="3" t="s">
        <v>53</v>
      </c>
      <c r="C88" s="3" t="s">
        <v>54</v>
      </c>
      <c r="D88" s="3">
        <v>7.5</v>
      </c>
      <c r="E88" s="3">
        <v>5.3330000000000002</v>
      </c>
      <c r="F88" s="5">
        <v>5.5263157894736841</v>
      </c>
      <c r="G88" s="3">
        <v>8</v>
      </c>
      <c r="H88" s="5">
        <f t="shared" si="5"/>
        <v>6.5898289473684208</v>
      </c>
    </row>
    <row r="89" spans="2:8" x14ac:dyDescent="0.25">
      <c r="B89" s="3" t="s">
        <v>55</v>
      </c>
      <c r="C89" s="3" t="s">
        <v>56</v>
      </c>
      <c r="D89" s="3">
        <v>100</v>
      </c>
      <c r="E89" s="3">
        <v>100</v>
      </c>
      <c r="F89" s="5">
        <v>100.00000000000001</v>
      </c>
      <c r="G89" s="3">
        <v>100</v>
      </c>
      <c r="H89" s="5">
        <f t="shared" si="5"/>
        <v>100</v>
      </c>
    </row>
    <row r="92" spans="2:8" x14ac:dyDescent="0.25">
      <c r="B92" s="8"/>
      <c r="C92" s="9" t="s">
        <v>98</v>
      </c>
      <c r="D92" s="9" t="s">
        <v>66</v>
      </c>
      <c r="E92" s="9" t="s">
        <v>67</v>
      </c>
      <c r="F92" s="9" t="s">
        <v>59</v>
      </c>
      <c r="G92" s="9" t="s">
        <v>69</v>
      </c>
      <c r="H92" s="9" t="s">
        <v>70</v>
      </c>
    </row>
    <row r="93" spans="2:8" x14ac:dyDescent="0.25">
      <c r="B93" s="4" t="s">
        <v>58</v>
      </c>
      <c r="C93" s="4" t="s">
        <v>42</v>
      </c>
      <c r="D93" s="74" t="s">
        <v>43</v>
      </c>
      <c r="E93" s="74"/>
      <c r="F93" s="74"/>
      <c r="G93" s="74"/>
      <c r="H93" s="74"/>
    </row>
    <row r="94" spans="2:8" x14ac:dyDescent="0.25">
      <c r="B94" s="3" t="s">
        <v>6</v>
      </c>
      <c r="C94" s="3" t="s">
        <v>7</v>
      </c>
      <c r="D94" s="3">
        <v>4.6669999999999998</v>
      </c>
      <c r="E94" s="3">
        <v>4.6879999999999997</v>
      </c>
      <c r="F94" s="5">
        <v>7.8125</v>
      </c>
      <c r="G94" s="3">
        <v>6.666666666666667</v>
      </c>
      <c r="H94" s="5">
        <f>(D94+E94+F94+G94)/4</f>
        <v>5.9585416666666671</v>
      </c>
    </row>
    <row r="95" spans="2:8" x14ac:dyDescent="0.25">
      <c r="B95" s="3" t="s">
        <v>8</v>
      </c>
      <c r="C95" s="3" t="s">
        <v>9</v>
      </c>
      <c r="D95" s="3">
        <v>4.6669999999999998</v>
      </c>
      <c r="E95" s="3">
        <v>2.1880000000000002</v>
      </c>
      <c r="F95" s="5">
        <v>3.4374999999999996</v>
      </c>
      <c r="G95" s="3">
        <v>2</v>
      </c>
      <c r="H95" s="5">
        <f t="shared" ref="H95:H112" si="6">(D95+E95+F95+G95)/4</f>
        <v>3.0731250000000001</v>
      </c>
    </row>
    <row r="96" spans="2:8" x14ac:dyDescent="0.25">
      <c r="B96" s="3" t="s">
        <v>10</v>
      </c>
      <c r="C96" s="3" t="s">
        <v>11</v>
      </c>
      <c r="D96" s="3">
        <v>1.33</v>
      </c>
      <c r="E96" s="3">
        <v>1.875</v>
      </c>
      <c r="F96" s="5">
        <v>1.25</v>
      </c>
      <c r="G96" s="3">
        <v>2</v>
      </c>
      <c r="H96" s="5">
        <f t="shared" si="6"/>
        <v>1.61375</v>
      </c>
    </row>
    <row r="97" spans="2:8" x14ac:dyDescent="0.25">
      <c r="B97" s="3" t="s">
        <v>12</v>
      </c>
      <c r="C97" s="3" t="s">
        <v>44</v>
      </c>
      <c r="D97" s="3">
        <v>36.33</v>
      </c>
      <c r="E97" s="3">
        <v>31.25</v>
      </c>
      <c r="F97" s="5">
        <v>10.937500000000002</v>
      </c>
      <c r="G97" s="3">
        <v>17.666666666666668</v>
      </c>
      <c r="H97" s="5">
        <f t="shared" si="6"/>
        <v>24.046041666666667</v>
      </c>
    </row>
    <row r="98" spans="2:8" x14ac:dyDescent="0.25">
      <c r="B98" s="3" t="s">
        <v>14</v>
      </c>
      <c r="C98" s="3" t="s">
        <v>45</v>
      </c>
      <c r="D98" s="3">
        <v>3</v>
      </c>
      <c r="E98" s="3">
        <v>2.5</v>
      </c>
      <c r="F98" s="5">
        <v>3.75</v>
      </c>
      <c r="G98" s="3">
        <v>8.6666666666666679</v>
      </c>
      <c r="H98" s="5">
        <f t="shared" si="6"/>
        <v>4.479166666666667</v>
      </c>
    </row>
    <row r="99" spans="2:8" x14ac:dyDescent="0.25">
      <c r="B99" s="3" t="s">
        <v>16</v>
      </c>
      <c r="C99" s="3" t="s">
        <v>17</v>
      </c>
      <c r="D99" s="3">
        <v>0</v>
      </c>
      <c r="E99" s="3">
        <v>0</v>
      </c>
      <c r="F99" s="5">
        <v>0</v>
      </c>
      <c r="G99" s="3">
        <v>0</v>
      </c>
      <c r="H99" s="5">
        <f t="shared" si="6"/>
        <v>0</v>
      </c>
    </row>
    <row r="100" spans="2:8" x14ac:dyDescent="0.25">
      <c r="B100" s="10" t="s">
        <v>18</v>
      </c>
      <c r="C100" s="10" t="s">
        <v>46</v>
      </c>
      <c r="D100" s="10">
        <f>D94+D95+D96+D97+D98+D99</f>
        <v>49.994</v>
      </c>
      <c r="E100" s="10">
        <f>E94+E95+E96+E97+E98+E99</f>
        <v>42.500999999999998</v>
      </c>
      <c r="F100" s="11">
        <f>F94+F95+F96+F97+F98+F99</f>
        <v>27.1875</v>
      </c>
      <c r="G100" s="10">
        <f>G94+G95+G96+G97+G98+G99</f>
        <v>37</v>
      </c>
      <c r="H100" s="11">
        <f t="shared" si="6"/>
        <v>39.170625000000001</v>
      </c>
    </row>
    <row r="101" spans="2:8" x14ac:dyDescent="0.25">
      <c r="B101" s="3" t="s">
        <v>20</v>
      </c>
      <c r="C101" s="3" t="s">
        <v>21</v>
      </c>
      <c r="D101" s="3">
        <v>13</v>
      </c>
      <c r="E101" s="3">
        <v>23.437999999999999</v>
      </c>
      <c r="F101" s="5">
        <v>15.937499999999998</v>
      </c>
      <c r="G101" s="3">
        <v>18.666666666666668</v>
      </c>
      <c r="H101" s="5">
        <f t="shared" si="6"/>
        <v>17.760541666666668</v>
      </c>
    </row>
    <row r="102" spans="2:8" x14ac:dyDescent="0.25">
      <c r="B102" s="3" t="s">
        <v>22</v>
      </c>
      <c r="C102" s="3" t="s">
        <v>47</v>
      </c>
      <c r="D102" s="3">
        <v>2</v>
      </c>
      <c r="E102" s="3">
        <v>1.25</v>
      </c>
      <c r="F102" s="5">
        <v>0</v>
      </c>
      <c r="G102" s="3">
        <v>1</v>
      </c>
      <c r="H102" s="5">
        <f t="shared" si="6"/>
        <v>1.0625</v>
      </c>
    </row>
    <row r="103" spans="2:8" x14ac:dyDescent="0.25">
      <c r="B103" s="3" t="s">
        <v>24</v>
      </c>
      <c r="C103" s="3" t="s">
        <v>23</v>
      </c>
      <c r="D103" s="3">
        <v>0.66700000000000004</v>
      </c>
      <c r="E103" s="3">
        <v>0.313</v>
      </c>
      <c r="F103" s="5">
        <v>0.3125</v>
      </c>
      <c r="G103" s="3">
        <v>0.66666666666666674</v>
      </c>
      <c r="H103" s="5">
        <f t="shared" si="6"/>
        <v>0.48979166666666668</v>
      </c>
    </row>
    <row r="104" spans="2:8" x14ac:dyDescent="0.25">
      <c r="B104" s="3" t="s">
        <v>26</v>
      </c>
      <c r="C104" s="3" t="s">
        <v>25</v>
      </c>
      <c r="D104" s="3">
        <v>2.6669999999999998</v>
      </c>
      <c r="E104" s="3">
        <v>2.1880000000000002</v>
      </c>
      <c r="F104" s="5">
        <v>1.25</v>
      </c>
      <c r="G104" s="3">
        <v>3</v>
      </c>
      <c r="H104" s="5">
        <f t="shared" si="6"/>
        <v>2.2762500000000001</v>
      </c>
    </row>
    <row r="105" spans="2:8" x14ac:dyDescent="0.25">
      <c r="B105" s="3" t="s">
        <v>28</v>
      </c>
      <c r="C105" s="3" t="s">
        <v>27</v>
      </c>
      <c r="D105" s="3">
        <v>6.6669999999999998</v>
      </c>
      <c r="E105" s="3">
        <v>3.125</v>
      </c>
      <c r="F105" s="5">
        <v>4.6875</v>
      </c>
      <c r="G105" s="3">
        <v>8.3333333333333339</v>
      </c>
      <c r="H105" s="5">
        <f t="shared" si="6"/>
        <v>5.7032083333333334</v>
      </c>
    </row>
    <row r="106" spans="2:8" x14ac:dyDescent="0.25">
      <c r="B106" s="3" t="s">
        <v>30</v>
      </c>
      <c r="C106" s="3" t="s">
        <v>48</v>
      </c>
      <c r="D106" s="3">
        <v>20</v>
      </c>
      <c r="E106" s="3">
        <v>20.625</v>
      </c>
      <c r="F106" s="5">
        <v>39.375</v>
      </c>
      <c r="G106" s="3">
        <v>19</v>
      </c>
      <c r="H106" s="5">
        <f t="shared" si="6"/>
        <v>24.75</v>
      </c>
    </row>
    <row r="107" spans="2:8" x14ac:dyDescent="0.25">
      <c r="B107" s="3" t="s">
        <v>32</v>
      </c>
      <c r="C107" s="3" t="s">
        <v>49</v>
      </c>
      <c r="D107" s="3">
        <v>0</v>
      </c>
      <c r="E107" s="3">
        <v>0</v>
      </c>
      <c r="F107" s="5">
        <v>0</v>
      </c>
      <c r="G107" s="3">
        <v>0</v>
      </c>
      <c r="H107" s="5">
        <f t="shared" si="6"/>
        <v>0</v>
      </c>
    </row>
    <row r="108" spans="2:8" x14ac:dyDescent="0.25">
      <c r="B108" s="3" t="s">
        <v>34</v>
      </c>
      <c r="C108" s="3" t="s">
        <v>50</v>
      </c>
      <c r="D108" s="3">
        <v>0</v>
      </c>
      <c r="E108" s="3">
        <v>0</v>
      </c>
      <c r="F108" s="5">
        <v>0</v>
      </c>
      <c r="G108" s="3">
        <v>0</v>
      </c>
      <c r="H108" s="5">
        <f t="shared" si="6"/>
        <v>0</v>
      </c>
    </row>
    <row r="109" spans="2:8" x14ac:dyDescent="0.25">
      <c r="B109" s="3" t="s">
        <v>36</v>
      </c>
      <c r="C109" s="3" t="s">
        <v>51</v>
      </c>
      <c r="D109" s="3">
        <v>0</v>
      </c>
      <c r="E109" s="3">
        <v>0</v>
      </c>
      <c r="F109" s="5">
        <v>0</v>
      </c>
      <c r="G109" s="3">
        <v>0</v>
      </c>
      <c r="H109" s="5">
        <f t="shared" si="6"/>
        <v>0</v>
      </c>
    </row>
    <row r="110" spans="2:8" x14ac:dyDescent="0.25">
      <c r="B110" s="3" t="s">
        <v>38</v>
      </c>
      <c r="C110" s="3" t="s">
        <v>52</v>
      </c>
      <c r="D110" s="3">
        <v>0</v>
      </c>
      <c r="E110" s="3">
        <v>0</v>
      </c>
      <c r="F110" s="5">
        <v>0</v>
      </c>
      <c r="G110" s="3">
        <v>0</v>
      </c>
      <c r="H110" s="5">
        <f t="shared" si="6"/>
        <v>0</v>
      </c>
    </row>
    <row r="111" spans="2:8" x14ac:dyDescent="0.25">
      <c r="B111" s="3" t="s">
        <v>53</v>
      </c>
      <c r="C111" s="3" t="s">
        <v>54</v>
      </c>
      <c r="D111" s="3">
        <v>5</v>
      </c>
      <c r="E111" s="3">
        <v>6.5629999999999997</v>
      </c>
      <c r="F111" s="5">
        <v>11.249999999999998</v>
      </c>
      <c r="G111" s="3">
        <v>12.333333333333332</v>
      </c>
      <c r="H111" s="5">
        <f t="shared" si="6"/>
        <v>8.7865833333333327</v>
      </c>
    </row>
    <row r="112" spans="2:8" x14ac:dyDescent="0.25">
      <c r="B112" s="3" t="s">
        <v>55</v>
      </c>
      <c r="C112" s="3" t="s">
        <v>56</v>
      </c>
      <c r="D112" s="3">
        <v>100</v>
      </c>
      <c r="E112" s="3">
        <v>100</v>
      </c>
      <c r="F112" s="5">
        <v>100</v>
      </c>
      <c r="G112" s="3">
        <v>100</v>
      </c>
      <c r="H112" s="5">
        <f t="shared" si="6"/>
        <v>100</v>
      </c>
    </row>
    <row r="115" spans="2:8" x14ac:dyDescent="0.25">
      <c r="B115" s="8"/>
      <c r="C115" s="9" t="s">
        <v>99</v>
      </c>
      <c r="D115" s="9" t="s">
        <v>66</v>
      </c>
      <c r="E115" s="9" t="s">
        <v>67</v>
      </c>
      <c r="F115" s="9" t="s">
        <v>59</v>
      </c>
      <c r="G115" s="9" t="s">
        <v>69</v>
      </c>
      <c r="H115" s="9" t="s">
        <v>70</v>
      </c>
    </row>
    <row r="116" spans="2:8" x14ac:dyDescent="0.25">
      <c r="B116" s="4" t="s">
        <v>58</v>
      </c>
      <c r="C116" s="4" t="s">
        <v>42</v>
      </c>
      <c r="D116" s="74" t="s">
        <v>43</v>
      </c>
      <c r="E116" s="74"/>
      <c r="F116" s="74"/>
      <c r="G116" s="74"/>
      <c r="H116" s="74"/>
    </row>
    <row r="117" spans="2:8" x14ac:dyDescent="0.25">
      <c r="B117" s="3" t="s">
        <v>6</v>
      </c>
      <c r="C117" s="3" t="s">
        <v>7</v>
      </c>
      <c r="D117" s="3">
        <v>4.3330000000000002</v>
      </c>
      <c r="E117" s="3">
        <v>5</v>
      </c>
      <c r="F117" s="5">
        <v>3.9999999999999991</v>
      </c>
      <c r="G117" s="3">
        <v>4.333333333333333</v>
      </c>
      <c r="H117" s="5">
        <f>(D117+E117+F117+G117)/4</f>
        <v>4.4165833333333326</v>
      </c>
    </row>
    <row r="118" spans="2:8" x14ac:dyDescent="0.25">
      <c r="B118" s="3" t="s">
        <v>8</v>
      </c>
      <c r="C118" s="3" t="s">
        <v>9</v>
      </c>
      <c r="D118" s="3">
        <v>1.333</v>
      </c>
      <c r="E118" s="3">
        <v>15.313000000000001</v>
      </c>
      <c r="F118" s="5">
        <v>10.666666666666666</v>
      </c>
      <c r="G118" s="3">
        <v>1.3333333333333333</v>
      </c>
      <c r="H118" s="5">
        <f t="shared" ref="H118:H135" si="7">(D118+E118+F118+G118)/4</f>
        <v>7.1614999999999993</v>
      </c>
    </row>
    <row r="119" spans="2:8" x14ac:dyDescent="0.25">
      <c r="B119" s="3" t="s">
        <v>10</v>
      </c>
      <c r="C119" s="3" t="s">
        <v>11</v>
      </c>
      <c r="D119" s="3">
        <v>0.33300000000000002</v>
      </c>
      <c r="E119" s="3">
        <v>2.1880000000000002</v>
      </c>
      <c r="F119" s="5">
        <v>0</v>
      </c>
      <c r="G119" s="3">
        <v>0.66666666666666663</v>
      </c>
      <c r="H119" s="5">
        <f t="shared" si="7"/>
        <v>0.79691666666666672</v>
      </c>
    </row>
    <row r="120" spans="2:8" x14ac:dyDescent="0.25">
      <c r="B120" s="3" t="s">
        <v>12</v>
      </c>
      <c r="C120" s="3" t="s">
        <v>44</v>
      </c>
      <c r="D120" s="3">
        <v>17</v>
      </c>
      <c r="E120" s="3">
        <v>16.25</v>
      </c>
      <c r="F120" s="5">
        <v>11</v>
      </c>
      <c r="G120" s="3">
        <v>10.333333333333332</v>
      </c>
      <c r="H120" s="5">
        <f t="shared" si="7"/>
        <v>13.645833333333332</v>
      </c>
    </row>
    <row r="121" spans="2:8" x14ac:dyDescent="0.25">
      <c r="B121" s="3" t="s">
        <v>14</v>
      </c>
      <c r="C121" s="3" t="s">
        <v>45</v>
      </c>
      <c r="D121" s="3">
        <v>15.667</v>
      </c>
      <c r="E121" s="3">
        <v>13.438000000000001</v>
      </c>
      <c r="F121" s="5">
        <v>6.3333333333333321</v>
      </c>
      <c r="G121" s="3">
        <v>3.9999999999999991</v>
      </c>
      <c r="H121" s="5">
        <f t="shared" si="7"/>
        <v>9.8595833333333331</v>
      </c>
    </row>
    <row r="122" spans="2:8" x14ac:dyDescent="0.25">
      <c r="B122" s="3" t="s">
        <v>16</v>
      </c>
      <c r="C122" s="3" t="s">
        <v>17</v>
      </c>
      <c r="D122" s="3">
        <v>0</v>
      </c>
      <c r="E122" s="3">
        <v>0</v>
      </c>
      <c r="F122" s="5">
        <v>0</v>
      </c>
      <c r="G122" s="3">
        <v>0</v>
      </c>
      <c r="H122" s="5">
        <f t="shared" si="7"/>
        <v>0</v>
      </c>
    </row>
    <row r="123" spans="2:8" x14ac:dyDescent="0.25">
      <c r="B123" s="10" t="s">
        <v>18</v>
      </c>
      <c r="C123" s="10" t="s">
        <v>46</v>
      </c>
      <c r="D123" s="10">
        <f>D117+D118+D119+D120+D121+D122</f>
        <v>38.666000000000004</v>
      </c>
      <c r="E123" s="10">
        <f>E117+E118+E119+E120+E121+E122</f>
        <v>52.189000000000007</v>
      </c>
      <c r="F123" s="11">
        <f>F117+F118+F119+F120+F121+F122</f>
        <v>31.999999999999996</v>
      </c>
      <c r="G123" s="10">
        <f>G117+G118+G119+G120+G121+G122</f>
        <v>20.666666666666664</v>
      </c>
      <c r="H123" s="11">
        <f t="shared" si="7"/>
        <v>35.880416666666669</v>
      </c>
    </row>
    <row r="124" spans="2:8" x14ac:dyDescent="0.25">
      <c r="B124" s="3" t="s">
        <v>20</v>
      </c>
      <c r="C124" s="3" t="s">
        <v>21</v>
      </c>
      <c r="D124" s="3">
        <v>21.667000000000002</v>
      </c>
      <c r="E124" s="3">
        <v>20.312999999999999</v>
      </c>
      <c r="F124" s="5">
        <v>16.333333333333332</v>
      </c>
      <c r="G124" s="3">
        <v>22</v>
      </c>
      <c r="H124" s="5">
        <f t="shared" si="7"/>
        <v>20.078333333333333</v>
      </c>
    </row>
    <row r="125" spans="2:8" x14ac:dyDescent="0.25">
      <c r="B125" s="3" t="s">
        <v>22</v>
      </c>
      <c r="C125" s="3" t="s">
        <v>47</v>
      </c>
      <c r="D125" s="3">
        <v>3.6669999999999998</v>
      </c>
      <c r="E125" s="3">
        <v>1.875</v>
      </c>
      <c r="F125" s="5">
        <v>0</v>
      </c>
      <c r="G125" s="3">
        <v>0</v>
      </c>
      <c r="H125" s="5">
        <f t="shared" si="7"/>
        <v>1.3855</v>
      </c>
    </row>
    <row r="126" spans="2:8" x14ac:dyDescent="0.25">
      <c r="B126" s="3" t="s">
        <v>24</v>
      </c>
      <c r="C126" s="3" t="s">
        <v>23</v>
      </c>
      <c r="D126" s="3">
        <v>0.33300000000000002</v>
      </c>
      <c r="E126" s="3">
        <v>0.93799999999999994</v>
      </c>
      <c r="F126" s="5">
        <v>0.33333333333333331</v>
      </c>
      <c r="G126" s="3">
        <v>0.66666666666666663</v>
      </c>
      <c r="H126" s="5">
        <f t="shared" si="7"/>
        <v>0.56774999999999998</v>
      </c>
    </row>
    <row r="127" spans="2:8" x14ac:dyDescent="0.25">
      <c r="B127" s="3" t="s">
        <v>26</v>
      </c>
      <c r="C127" s="3" t="s">
        <v>25</v>
      </c>
      <c r="D127" s="3">
        <v>3</v>
      </c>
      <c r="E127" s="3">
        <v>2.1880000000000002</v>
      </c>
      <c r="F127" s="5">
        <v>1.9999999999999996</v>
      </c>
      <c r="G127" s="3">
        <v>0.99999999999999978</v>
      </c>
      <c r="H127" s="5">
        <f t="shared" si="7"/>
        <v>2.0470000000000002</v>
      </c>
    </row>
    <row r="128" spans="2:8" x14ac:dyDescent="0.25">
      <c r="B128" s="3" t="s">
        <v>28</v>
      </c>
      <c r="C128" s="3" t="s">
        <v>27</v>
      </c>
      <c r="D128" s="3">
        <v>2</v>
      </c>
      <c r="E128" s="3">
        <v>3.125</v>
      </c>
      <c r="F128" s="5">
        <v>0.66666666666666663</v>
      </c>
      <c r="G128" s="3">
        <v>0.66666666666666663</v>
      </c>
      <c r="H128" s="5">
        <f t="shared" si="7"/>
        <v>1.6145833333333335</v>
      </c>
    </row>
    <row r="129" spans="2:8" x14ac:dyDescent="0.25">
      <c r="B129" s="3" t="s">
        <v>30</v>
      </c>
      <c r="C129" s="3" t="s">
        <v>48</v>
      </c>
      <c r="D129" s="3">
        <v>20</v>
      </c>
      <c r="E129" s="3">
        <v>14.375</v>
      </c>
      <c r="F129" s="5">
        <v>37.999999999999993</v>
      </c>
      <c r="G129" s="3">
        <v>46.666666666666664</v>
      </c>
      <c r="H129" s="5">
        <f t="shared" si="7"/>
        <v>29.760416666666664</v>
      </c>
    </row>
    <row r="130" spans="2:8" x14ac:dyDescent="0.25">
      <c r="B130" s="3" t="s">
        <v>32</v>
      </c>
      <c r="C130" s="3" t="s">
        <v>49</v>
      </c>
      <c r="D130" s="3">
        <v>0</v>
      </c>
      <c r="E130" s="3">
        <v>0</v>
      </c>
      <c r="F130" s="5">
        <v>0</v>
      </c>
      <c r="G130" s="3">
        <v>0</v>
      </c>
      <c r="H130" s="5">
        <f t="shared" si="7"/>
        <v>0</v>
      </c>
    </row>
    <row r="131" spans="2:8" x14ac:dyDescent="0.25">
      <c r="B131" s="3" t="s">
        <v>34</v>
      </c>
      <c r="C131" s="3" t="s">
        <v>50</v>
      </c>
      <c r="D131" s="3">
        <v>0</v>
      </c>
      <c r="E131" s="3">
        <v>0</v>
      </c>
      <c r="F131" s="5">
        <v>0</v>
      </c>
      <c r="G131" s="3">
        <v>0</v>
      </c>
      <c r="H131" s="5">
        <f t="shared" si="7"/>
        <v>0</v>
      </c>
    </row>
    <row r="132" spans="2:8" x14ac:dyDescent="0.25">
      <c r="B132" s="3" t="s">
        <v>36</v>
      </c>
      <c r="C132" s="3" t="s">
        <v>51</v>
      </c>
      <c r="D132" s="3">
        <v>0</v>
      </c>
      <c r="E132" s="3">
        <v>0</v>
      </c>
      <c r="F132" s="5">
        <v>0</v>
      </c>
      <c r="G132" s="3">
        <v>0</v>
      </c>
      <c r="H132" s="5">
        <f t="shared" si="7"/>
        <v>0</v>
      </c>
    </row>
    <row r="133" spans="2:8" x14ac:dyDescent="0.25">
      <c r="B133" s="3" t="s">
        <v>38</v>
      </c>
      <c r="C133" s="3" t="s">
        <v>52</v>
      </c>
      <c r="D133" s="3">
        <v>0</v>
      </c>
      <c r="E133" s="3">
        <v>0</v>
      </c>
      <c r="F133" s="5">
        <v>0</v>
      </c>
      <c r="G133" s="3">
        <v>0</v>
      </c>
      <c r="H133" s="5">
        <f t="shared" si="7"/>
        <v>0</v>
      </c>
    </row>
    <row r="134" spans="2:8" x14ac:dyDescent="0.25">
      <c r="B134" s="3" t="s">
        <v>53</v>
      </c>
      <c r="C134" s="3" t="s">
        <v>54</v>
      </c>
      <c r="D134" s="3">
        <v>10.667</v>
      </c>
      <c r="E134" s="3">
        <v>5</v>
      </c>
      <c r="F134" s="5">
        <v>10.666666666666666</v>
      </c>
      <c r="G134" s="3">
        <v>8.3333333333333321</v>
      </c>
      <c r="H134" s="5">
        <f t="shared" si="7"/>
        <v>8.6667500000000004</v>
      </c>
    </row>
    <row r="135" spans="2:8" x14ac:dyDescent="0.25">
      <c r="B135" s="3" t="s">
        <v>55</v>
      </c>
      <c r="C135" s="3" t="s">
        <v>56</v>
      </c>
      <c r="D135" s="3">
        <v>100</v>
      </c>
      <c r="E135" s="3">
        <v>100</v>
      </c>
      <c r="F135" s="5">
        <v>99.999999999999986</v>
      </c>
      <c r="G135" s="3">
        <v>99.999999999999986</v>
      </c>
      <c r="H135" s="5">
        <f t="shared" si="7"/>
        <v>100</v>
      </c>
    </row>
    <row r="138" spans="2:8" x14ac:dyDescent="0.25">
      <c r="B138" s="8"/>
      <c r="C138" s="9" t="s">
        <v>100</v>
      </c>
      <c r="D138" s="9" t="s">
        <v>66</v>
      </c>
      <c r="E138" s="9" t="s">
        <v>67</v>
      </c>
      <c r="F138" s="9" t="s">
        <v>59</v>
      </c>
      <c r="G138" s="9" t="s">
        <v>69</v>
      </c>
      <c r="H138" s="9" t="s">
        <v>70</v>
      </c>
    </row>
    <row r="139" spans="2:8" x14ac:dyDescent="0.25">
      <c r="B139" s="4" t="s">
        <v>58</v>
      </c>
      <c r="C139" s="4" t="s">
        <v>42</v>
      </c>
      <c r="D139" s="74" t="s">
        <v>43</v>
      </c>
      <c r="E139" s="74"/>
      <c r="F139" s="74"/>
      <c r="G139" s="74"/>
      <c r="H139" s="74"/>
    </row>
    <row r="140" spans="2:8" x14ac:dyDescent="0.25">
      <c r="B140" s="3" t="s">
        <v>6</v>
      </c>
      <c r="C140" s="3" t="s">
        <v>7</v>
      </c>
      <c r="D140" s="3">
        <v>3.3330000000000002</v>
      </c>
      <c r="E140" s="3">
        <v>5</v>
      </c>
      <c r="F140" s="5">
        <v>11.481481481481481</v>
      </c>
      <c r="G140" s="3">
        <v>4.375</v>
      </c>
      <c r="H140" s="5">
        <f>(D140+E140+F140+G140)/4</f>
        <v>6.0473703703703698</v>
      </c>
    </row>
    <row r="141" spans="2:8" x14ac:dyDescent="0.25">
      <c r="B141" s="3" t="s">
        <v>8</v>
      </c>
      <c r="C141" s="3" t="s">
        <v>9</v>
      </c>
      <c r="D141" s="3">
        <v>3.3330000000000002</v>
      </c>
      <c r="E141" s="3">
        <v>3.6110000000000002</v>
      </c>
      <c r="F141" s="5">
        <v>19.629629629629626</v>
      </c>
      <c r="G141" s="3">
        <v>3.1249999999999996</v>
      </c>
      <c r="H141" s="5">
        <f t="shared" ref="H141:H158" si="8">(D141+E141+F141+G141)/4</f>
        <v>7.4246574074074072</v>
      </c>
    </row>
    <row r="142" spans="2:8" x14ac:dyDescent="0.25">
      <c r="B142" s="3" t="s">
        <v>10</v>
      </c>
      <c r="C142" s="3" t="s">
        <v>11</v>
      </c>
      <c r="D142" s="3">
        <v>0.66700000000000004</v>
      </c>
      <c r="E142" s="3">
        <v>8.8889999999999993</v>
      </c>
      <c r="F142" s="5">
        <v>0</v>
      </c>
      <c r="G142" s="3">
        <v>0.31249999999999994</v>
      </c>
      <c r="H142" s="5">
        <f t="shared" si="8"/>
        <v>2.4671249999999998</v>
      </c>
    </row>
    <row r="143" spans="2:8" x14ac:dyDescent="0.25">
      <c r="B143" s="3" t="s">
        <v>12</v>
      </c>
      <c r="C143" s="3" t="s">
        <v>44</v>
      </c>
      <c r="D143" s="3">
        <v>19.667000000000002</v>
      </c>
      <c r="E143" s="3">
        <v>13.333</v>
      </c>
      <c r="F143" s="5">
        <v>18.703703703703706</v>
      </c>
      <c r="G143" s="3">
        <v>26.874999999999993</v>
      </c>
      <c r="H143" s="5">
        <f t="shared" si="8"/>
        <v>19.644675925925924</v>
      </c>
    </row>
    <row r="144" spans="2:8" x14ac:dyDescent="0.25">
      <c r="B144" s="3" t="s">
        <v>14</v>
      </c>
      <c r="C144" s="3" t="s">
        <v>45</v>
      </c>
      <c r="D144" s="3">
        <v>8.3330000000000002</v>
      </c>
      <c r="E144" s="3">
        <v>15.833</v>
      </c>
      <c r="F144" s="5">
        <v>1.1111111111111109</v>
      </c>
      <c r="G144" s="3">
        <v>4.0624999999999991</v>
      </c>
      <c r="H144" s="5">
        <f t="shared" si="8"/>
        <v>7.3349027777777778</v>
      </c>
    </row>
    <row r="145" spans="2:8" x14ac:dyDescent="0.25">
      <c r="B145" s="3" t="s">
        <v>16</v>
      </c>
      <c r="C145" s="3" t="s">
        <v>17</v>
      </c>
      <c r="D145" s="3">
        <v>0</v>
      </c>
      <c r="E145" s="3">
        <v>0</v>
      </c>
      <c r="F145" s="5">
        <v>0</v>
      </c>
      <c r="G145" s="3">
        <v>0</v>
      </c>
      <c r="H145" s="5">
        <f t="shared" si="8"/>
        <v>0</v>
      </c>
    </row>
    <row r="146" spans="2:8" x14ac:dyDescent="0.25">
      <c r="B146" s="10" t="s">
        <v>18</v>
      </c>
      <c r="C146" s="10" t="s">
        <v>46</v>
      </c>
      <c r="D146" s="10">
        <f>D140+D141+D142+D143+D144+D145</f>
        <v>35.332999999999998</v>
      </c>
      <c r="E146" s="10">
        <f>E140+E141+E142+E143+E144+E145</f>
        <v>46.665999999999997</v>
      </c>
      <c r="F146" s="11">
        <f>F140+F141+F142+F143+F144+F145</f>
        <v>50.925925925925924</v>
      </c>
      <c r="G146" s="10">
        <f>G140+G141+G142+G143+G144+G145</f>
        <v>38.749999999999993</v>
      </c>
      <c r="H146" s="11">
        <f t="shared" si="8"/>
        <v>42.91873148148148</v>
      </c>
    </row>
    <row r="147" spans="2:8" x14ac:dyDescent="0.25">
      <c r="B147" s="3" t="s">
        <v>20</v>
      </c>
      <c r="C147" s="3" t="s">
        <v>21</v>
      </c>
      <c r="D147" s="3">
        <v>18</v>
      </c>
      <c r="E147" s="3">
        <v>21.667000000000002</v>
      </c>
      <c r="F147" s="5">
        <v>18.518518518518519</v>
      </c>
      <c r="G147" s="3">
        <v>19.062499999999996</v>
      </c>
      <c r="H147" s="5">
        <f t="shared" si="8"/>
        <v>19.31200462962963</v>
      </c>
    </row>
    <row r="148" spans="2:8" x14ac:dyDescent="0.25">
      <c r="B148" s="3" t="s">
        <v>22</v>
      </c>
      <c r="C148" s="3" t="s">
        <v>47</v>
      </c>
      <c r="D148" s="3">
        <v>1.667</v>
      </c>
      <c r="E148" s="3">
        <v>2.222</v>
      </c>
      <c r="F148" s="5">
        <v>0</v>
      </c>
      <c r="G148" s="3">
        <v>0.62499999999999989</v>
      </c>
      <c r="H148" s="5">
        <f t="shared" si="8"/>
        <v>1.1285000000000001</v>
      </c>
    </row>
    <row r="149" spans="2:8" x14ac:dyDescent="0.25">
      <c r="B149" s="3" t="s">
        <v>24</v>
      </c>
      <c r="C149" s="3" t="s">
        <v>23</v>
      </c>
      <c r="D149" s="3">
        <v>0.33300000000000002</v>
      </c>
      <c r="E149" s="3">
        <v>0.27800000000000002</v>
      </c>
      <c r="F149" s="5">
        <v>1.2962962962962963</v>
      </c>
      <c r="G149" s="3">
        <v>0.62499999999999989</v>
      </c>
      <c r="H149" s="5">
        <f t="shared" si="8"/>
        <v>0.63307407407407401</v>
      </c>
    </row>
    <row r="150" spans="2:8" ht="14.25" customHeight="1" x14ac:dyDescent="0.25">
      <c r="B150" s="3" t="s">
        <v>26</v>
      </c>
      <c r="C150" s="3" t="s">
        <v>25</v>
      </c>
      <c r="D150" s="3">
        <v>1</v>
      </c>
      <c r="E150" s="3">
        <v>1.389</v>
      </c>
      <c r="F150" s="5">
        <v>0.92592592592592582</v>
      </c>
      <c r="G150" s="3">
        <v>1.2499999999999998</v>
      </c>
      <c r="H150" s="5">
        <f t="shared" si="8"/>
        <v>1.1412314814814815</v>
      </c>
    </row>
    <row r="151" spans="2:8" x14ac:dyDescent="0.25">
      <c r="B151" s="3" t="s">
        <v>28</v>
      </c>
      <c r="C151" s="3" t="s">
        <v>27</v>
      </c>
      <c r="D151" s="3">
        <v>3.6669999999999998</v>
      </c>
      <c r="E151" s="3">
        <v>3.6110000000000002</v>
      </c>
      <c r="F151" s="5">
        <v>5.1851851851851851</v>
      </c>
      <c r="G151" s="3">
        <v>3.4374999999999991</v>
      </c>
      <c r="H151" s="5">
        <f t="shared" si="8"/>
        <v>3.9751712962962964</v>
      </c>
    </row>
    <row r="152" spans="2:8" x14ac:dyDescent="0.25">
      <c r="B152" s="3" t="s">
        <v>30</v>
      </c>
      <c r="C152" s="3" t="s">
        <v>48</v>
      </c>
      <c r="D152" s="3">
        <v>21.667000000000002</v>
      </c>
      <c r="E152" s="3">
        <v>19.722000000000001</v>
      </c>
      <c r="F152" s="5">
        <v>21.296296296296294</v>
      </c>
      <c r="G152" s="3">
        <v>26.562499999999996</v>
      </c>
      <c r="H152" s="5">
        <f t="shared" si="8"/>
        <v>22.311949074074075</v>
      </c>
    </row>
    <row r="153" spans="2:8" x14ac:dyDescent="0.25">
      <c r="B153" s="3" t="s">
        <v>32</v>
      </c>
      <c r="C153" s="3" t="s">
        <v>49</v>
      </c>
      <c r="D153" s="3">
        <v>0</v>
      </c>
      <c r="E153" s="3">
        <v>0</v>
      </c>
      <c r="F153" s="5">
        <v>0</v>
      </c>
      <c r="G153" s="3">
        <v>0</v>
      </c>
      <c r="H153" s="5">
        <f t="shared" si="8"/>
        <v>0</v>
      </c>
    </row>
    <row r="154" spans="2:8" x14ac:dyDescent="0.25">
      <c r="B154" s="3" t="s">
        <v>34</v>
      </c>
      <c r="C154" s="3" t="s">
        <v>50</v>
      </c>
      <c r="D154" s="3">
        <v>0</v>
      </c>
      <c r="E154" s="3">
        <v>0</v>
      </c>
      <c r="F154" s="5">
        <v>0</v>
      </c>
      <c r="G154" s="3">
        <v>0</v>
      </c>
      <c r="H154" s="5">
        <f t="shared" si="8"/>
        <v>0</v>
      </c>
    </row>
    <row r="155" spans="2:8" x14ac:dyDescent="0.25">
      <c r="B155" s="3" t="s">
        <v>36</v>
      </c>
      <c r="C155" s="3" t="s">
        <v>51</v>
      </c>
      <c r="D155" s="3">
        <v>0</v>
      </c>
      <c r="E155" s="3">
        <v>0</v>
      </c>
      <c r="F155" s="5">
        <v>0</v>
      </c>
      <c r="G155" s="3">
        <v>0</v>
      </c>
      <c r="H155" s="5">
        <f t="shared" si="8"/>
        <v>0</v>
      </c>
    </row>
    <row r="156" spans="2:8" x14ac:dyDescent="0.25">
      <c r="B156" s="3" t="s">
        <v>38</v>
      </c>
      <c r="C156" s="3" t="s">
        <v>52</v>
      </c>
      <c r="D156" s="3">
        <v>0</v>
      </c>
      <c r="E156" s="3">
        <v>0</v>
      </c>
      <c r="F156" s="5">
        <v>0</v>
      </c>
      <c r="G156" s="3">
        <v>0</v>
      </c>
      <c r="H156" s="5">
        <f t="shared" si="8"/>
        <v>0</v>
      </c>
    </row>
    <row r="157" spans="2:8" x14ac:dyDescent="0.25">
      <c r="B157" s="3" t="s">
        <v>53</v>
      </c>
      <c r="C157" s="3" t="s">
        <v>54</v>
      </c>
      <c r="D157" s="3">
        <v>18.332999999999998</v>
      </c>
      <c r="E157" s="3">
        <v>4.444</v>
      </c>
      <c r="F157" s="5">
        <v>1.8518518518518516</v>
      </c>
      <c r="G157" s="3">
        <v>9.6874999999999982</v>
      </c>
      <c r="H157" s="5">
        <f t="shared" si="8"/>
        <v>8.5790879629629622</v>
      </c>
    </row>
    <row r="158" spans="2:8" x14ac:dyDescent="0.25">
      <c r="B158" s="3" t="s">
        <v>55</v>
      </c>
      <c r="C158" s="3" t="s">
        <v>56</v>
      </c>
      <c r="D158" s="3">
        <v>100</v>
      </c>
      <c r="E158" s="3">
        <v>100</v>
      </c>
      <c r="F158" s="5">
        <v>99.999999999999986</v>
      </c>
      <c r="G158" s="3">
        <v>99.999999999999986</v>
      </c>
      <c r="H158" s="5">
        <f t="shared" si="8"/>
        <v>100</v>
      </c>
    </row>
    <row r="161" spans="2:8" x14ac:dyDescent="0.25">
      <c r="B161" s="8"/>
      <c r="C161" s="9" t="s">
        <v>101</v>
      </c>
      <c r="D161" s="9" t="s">
        <v>66</v>
      </c>
      <c r="E161" s="9" t="s">
        <v>67</v>
      </c>
      <c r="F161" s="9" t="s">
        <v>59</v>
      </c>
      <c r="G161" s="9" t="s">
        <v>69</v>
      </c>
      <c r="H161" s="9" t="s">
        <v>70</v>
      </c>
    </row>
    <row r="162" spans="2:8" x14ac:dyDescent="0.25">
      <c r="B162" s="4" t="s">
        <v>58</v>
      </c>
      <c r="C162" s="4" t="s">
        <v>42</v>
      </c>
      <c r="D162" s="74" t="s">
        <v>43</v>
      </c>
      <c r="E162" s="74"/>
      <c r="F162" s="74"/>
      <c r="G162" s="74"/>
      <c r="H162" s="74"/>
    </row>
    <row r="163" spans="2:8" x14ac:dyDescent="0.25">
      <c r="B163" s="3" t="s">
        <v>6</v>
      </c>
      <c r="C163" s="3" t="s">
        <v>7</v>
      </c>
      <c r="D163" s="3">
        <v>7.2</v>
      </c>
      <c r="E163" s="3">
        <v>12.2</v>
      </c>
      <c r="F163" s="5">
        <v>2.333333333333333</v>
      </c>
      <c r="G163" s="3">
        <v>9.629629629629628</v>
      </c>
      <c r="H163" s="5">
        <f>(D163+E163+F163+G163)/4</f>
        <v>7.8407407407407401</v>
      </c>
    </row>
    <row r="164" spans="2:8" x14ac:dyDescent="0.25">
      <c r="B164" s="3" t="s">
        <v>8</v>
      </c>
      <c r="C164" s="3" t="s">
        <v>9</v>
      </c>
      <c r="D164" s="3">
        <v>3.8</v>
      </c>
      <c r="E164" s="3">
        <v>3.2</v>
      </c>
      <c r="F164" s="5">
        <v>20.333333333333329</v>
      </c>
      <c r="G164" s="3">
        <v>1.1111111111111107</v>
      </c>
      <c r="H164" s="5">
        <f t="shared" ref="H164:H181" si="9">(D164+E164+F164+G164)/4</f>
        <v>7.1111111111111098</v>
      </c>
    </row>
    <row r="165" spans="2:8" x14ac:dyDescent="0.25">
      <c r="B165" s="3" t="s">
        <v>10</v>
      </c>
      <c r="C165" s="3" t="s">
        <v>11</v>
      </c>
      <c r="D165" s="3">
        <v>2</v>
      </c>
      <c r="E165" s="3">
        <v>1.8</v>
      </c>
      <c r="F165" s="5">
        <v>1.9999999999999996</v>
      </c>
      <c r="G165" s="3">
        <v>0.92592592592592571</v>
      </c>
      <c r="H165" s="5">
        <f t="shared" si="9"/>
        <v>1.6814814814814811</v>
      </c>
    </row>
    <row r="166" spans="2:8" x14ac:dyDescent="0.25">
      <c r="B166" s="3" t="s">
        <v>12</v>
      </c>
      <c r="C166" s="3" t="s">
        <v>44</v>
      </c>
      <c r="D166" s="3">
        <v>11.8</v>
      </c>
      <c r="E166" s="3">
        <v>35.4</v>
      </c>
      <c r="F166" s="5">
        <v>14.999999999999998</v>
      </c>
      <c r="G166" s="3">
        <v>39.259259259259245</v>
      </c>
      <c r="H166" s="5">
        <f t="shared" si="9"/>
        <v>25.364814814814814</v>
      </c>
    </row>
    <row r="167" spans="2:8" x14ac:dyDescent="0.25">
      <c r="B167" s="3" t="s">
        <v>14</v>
      </c>
      <c r="C167" s="3" t="s">
        <v>45</v>
      </c>
      <c r="D167" s="3">
        <v>5.4</v>
      </c>
      <c r="E167" s="3">
        <v>4.2</v>
      </c>
      <c r="F167" s="5">
        <v>5.9999999999999982</v>
      </c>
      <c r="G167" s="3">
        <v>2.5925925925925921</v>
      </c>
      <c r="H167" s="5">
        <f t="shared" si="9"/>
        <v>4.5481481481481483</v>
      </c>
    </row>
    <row r="168" spans="2:8" x14ac:dyDescent="0.25">
      <c r="B168" s="3" t="s">
        <v>16</v>
      </c>
      <c r="C168" s="3" t="s">
        <v>17</v>
      </c>
      <c r="D168" s="3">
        <v>0</v>
      </c>
      <c r="E168" s="3">
        <v>0.4</v>
      </c>
      <c r="F168" s="5">
        <v>0</v>
      </c>
      <c r="G168" s="3">
        <v>0</v>
      </c>
      <c r="H168" s="5">
        <f t="shared" si="9"/>
        <v>0.1</v>
      </c>
    </row>
    <row r="169" spans="2:8" x14ac:dyDescent="0.25">
      <c r="B169" s="10" t="s">
        <v>18</v>
      </c>
      <c r="C169" s="10" t="s">
        <v>46</v>
      </c>
      <c r="D169" s="10">
        <f>D163+D164+D165+D166+D167+D168</f>
        <v>30.200000000000003</v>
      </c>
      <c r="E169" s="10">
        <f>E163+E164+E165+E166+E167+E168</f>
        <v>57.199999999999996</v>
      </c>
      <c r="F169" s="11">
        <f>F163+F164+F165+F166+F167+F168</f>
        <v>45.666666666666657</v>
      </c>
      <c r="G169" s="10">
        <f>G163+G164+G165+G166+G167+G168</f>
        <v>53.518518518518505</v>
      </c>
      <c r="H169" s="11">
        <f t="shared" si="9"/>
        <v>46.646296296296292</v>
      </c>
    </row>
    <row r="170" spans="2:8" x14ac:dyDescent="0.25">
      <c r="B170" s="3" t="s">
        <v>20</v>
      </c>
      <c r="C170" s="3" t="s">
        <v>21</v>
      </c>
      <c r="D170" s="3">
        <v>18</v>
      </c>
      <c r="E170" s="3">
        <v>11.8</v>
      </c>
      <c r="F170" s="5">
        <v>16.666666666666664</v>
      </c>
      <c r="G170" s="3">
        <v>29.074074074074066</v>
      </c>
      <c r="H170" s="5">
        <f t="shared" si="9"/>
        <v>18.885185185185183</v>
      </c>
    </row>
    <row r="171" spans="2:8" x14ac:dyDescent="0.25">
      <c r="B171" s="3" t="s">
        <v>22</v>
      </c>
      <c r="C171" s="3" t="s">
        <v>47</v>
      </c>
      <c r="D171" s="3">
        <v>1.8</v>
      </c>
      <c r="E171" s="3">
        <v>1.2</v>
      </c>
      <c r="F171" s="5">
        <v>1.6666666666666665</v>
      </c>
      <c r="G171" s="3">
        <v>0.37037037037037029</v>
      </c>
      <c r="H171" s="5">
        <f t="shared" si="9"/>
        <v>1.2592592592592591</v>
      </c>
    </row>
    <row r="172" spans="2:8" x14ac:dyDescent="0.25">
      <c r="B172" s="3" t="s">
        <v>24</v>
      </c>
      <c r="C172" s="3" t="s">
        <v>23</v>
      </c>
      <c r="D172" s="3">
        <v>0.6</v>
      </c>
      <c r="E172" s="3">
        <v>1.6</v>
      </c>
      <c r="F172" s="5">
        <v>0.33333333333333331</v>
      </c>
      <c r="G172" s="3">
        <v>1.2962962962962961</v>
      </c>
      <c r="H172" s="5">
        <f t="shared" si="9"/>
        <v>0.95740740740740748</v>
      </c>
    </row>
    <row r="173" spans="2:8" x14ac:dyDescent="0.25">
      <c r="B173" s="3" t="s">
        <v>26</v>
      </c>
      <c r="C173" s="3" t="s">
        <v>25</v>
      </c>
      <c r="D173" s="3">
        <v>3.8</v>
      </c>
      <c r="E173" s="3">
        <v>6</v>
      </c>
      <c r="F173" s="5">
        <v>1.6666666666666665</v>
      </c>
      <c r="G173" s="3">
        <v>0.92592592592592571</v>
      </c>
      <c r="H173" s="5">
        <f t="shared" si="9"/>
        <v>3.0981481481481481</v>
      </c>
    </row>
    <row r="174" spans="2:8" x14ac:dyDescent="0.25">
      <c r="B174" s="3" t="s">
        <v>28</v>
      </c>
      <c r="C174" s="3" t="s">
        <v>27</v>
      </c>
      <c r="D174" s="3">
        <v>4.4000000000000004</v>
      </c>
      <c r="E174" s="3">
        <v>6</v>
      </c>
      <c r="F174" s="5">
        <v>4.333333333333333</v>
      </c>
      <c r="G174" s="3">
        <v>3.1481481481481475</v>
      </c>
      <c r="H174" s="5">
        <f t="shared" si="9"/>
        <v>4.4703703703703708</v>
      </c>
    </row>
    <row r="175" spans="2:8" x14ac:dyDescent="0.25">
      <c r="B175" s="3" t="s">
        <v>30</v>
      </c>
      <c r="C175" s="3" t="s">
        <v>48</v>
      </c>
      <c r="D175" s="3">
        <v>35.6</v>
      </c>
      <c r="E175" s="3">
        <v>11</v>
      </c>
      <c r="F175" s="5">
        <v>23.666666666666661</v>
      </c>
      <c r="G175" s="3">
        <v>2.2222222222222214</v>
      </c>
      <c r="H175" s="5">
        <f t="shared" si="9"/>
        <v>18.12222222222222</v>
      </c>
    </row>
    <row r="176" spans="2:8" x14ac:dyDescent="0.25">
      <c r="B176" s="3" t="s">
        <v>32</v>
      </c>
      <c r="C176" s="3" t="s">
        <v>49</v>
      </c>
      <c r="D176" s="3">
        <v>0</v>
      </c>
      <c r="E176" s="3">
        <v>0</v>
      </c>
      <c r="F176" s="5">
        <v>0</v>
      </c>
      <c r="G176" s="3">
        <v>0</v>
      </c>
      <c r="H176" s="5">
        <f t="shared" si="9"/>
        <v>0</v>
      </c>
    </row>
    <row r="177" spans="2:8" x14ac:dyDescent="0.25">
      <c r="B177" s="3" t="s">
        <v>34</v>
      </c>
      <c r="C177" s="3" t="s">
        <v>50</v>
      </c>
      <c r="D177" s="3">
        <v>0</v>
      </c>
      <c r="E177" s="3">
        <v>0</v>
      </c>
      <c r="F177" s="5">
        <v>0</v>
      </c>
      <c r="G177" s="3">
        <v>0</v>
      </c>
      <c r="H177" s="5">
        <f t="shared" si="9"/>
        <v>0</v>
      </c>
    </row>
    <row r="178" spans="2:8" x14ac:dyDescent="0.25">
      <c r="B178" s="3" t="s">
        <v>36</v>
      </c>
      <c r="C178" s="3" t="s">
        <v>51</v>
      </c>
      <c r="D178" s="3">
        <v>0</v>
      </c>
      <c r="E178" s="3">
        <v>0</v>
      </c>
      <c r="F178" s="5">
        <v>0</v>
      </c>
      <c r="G178" s="3">
        <v>0</v>
      </c>
      <c r="H178" s="5">
        <f t="shared" si="9"/>
        <v>0</v>
      </c>
    </row>
    <row r="179" spans="2:8" x14ac:dyDescent="0.25">
      <c r="B179" s="3" t="s">
        <v>38</v>
      </c>
      <c r="C179" s="3" t="s">
        <v>52</v>
      </c>
      <c r="D179" s="3">
        <v>0</v>
      </c>
      <c r="E179" s="3">
        <v>1.4</v>
      </c>
      <c r="F179" s="5">
        <v>0</v>
      </c>
      <c r="G179" s="3">
        <v>0</v>
      </c>
      <c r="H179" s="5">
        <f t="shared" si="9"/>
        <v>0.35</v>
      </c>
    </row>
    <row r="180" spans="2:8" x14ac:dyDescent="0.25">
      <c r="B180" s="3" t="s">
        <v>53</v>
      </c>
      <c r="C180" s="3" t="s">
        <v>54</v>
      </c>
      <c r="D180" s="3">
        <v>5.6</v>
      </c>
      <c r="E180" s="3">
        <v>3.8</v>
      </c>
      <c r="F180" s="5">
        <v>5.9999999999999982</v>
      </c>
      <c r="G180" s="3">
        <v>9.4444444444444411</v>
      </c>
      <c r="H180" s="5">
        <f t="shared" si="9"/>
        <v>6.2111111111111095</v>
      </c>
    </row>
    <row r="181" spans="2:8" x14ac:dyDescent="0.25">
      <c r="B181" s="3" t="s">
        <v>55</v>
      </c>
      <c r="C181" s="3" t="s">
        <v>56</v>
      </c>
      <c r="D181" s="3">
        <v>100</v>
      </c>
      <c r="E181" s="3">
        <v>100</v>
      </c>
      <c r="F181" s="5">
        <v>99.999999999999972</v>
      </c>
      <c r="G181" s="3">
        <v>99.999999999999957</v>
      </c>
      <c r="H181" s="5">
        <f t="shared" si="9"/>
        <v>99.999999999999986</v>
      </c>
    </row>
  </sheetData>
  <mergeCells count="8">
    <mergeCell ref="D116:H116"/>
    <mergeCell ref="D139:H139"/>
    <mergeCell ref="D162:H162"/>
    <mergeCell ref="D3:H3"/>
    <mergeCell ref="D26:H26"/>
    <mergeCell ref="D48:H48"/>
    <mergeCell ref="D70:H70"/>
    <mergeCell ref="D93:H9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35"/>
  <sheetViews>
    <sheetView workbookViewId="0">
      <selection activeCell="K3" sqref="K3"/>
    </sheetView>
  </sheetViews>
  <sheetFormatPr defaultRowHeight="15" x14ac:dyDescent="0.25"/>
  <cols>
    <col min="3" max="3" width="52.140625" customWidth="1"/>
    <col min="4" max="4" width="13" customWidth="1"/>
    <col min="5" max="5" width="13.85546875" customWidth="1"/>
    <col min="6" max="6" width="9.7109375" customWidth="1"/>
    <col min="7" max="7" width="12.140625" customWidth="1"/>
    <col min="8" max="8" width="13.42578125" customWidth="1"/>
    <col min="9" max="9" width="14.85546875" customWidth="1"/>
    <col min="12" max="13" width="76.28515625" customWidth="1"/>
  </cols>
  <sheetData>
    <row r="2" spans="1:22" x14ac:dyDescent="0.25">
      <c r="B2" s="8"/>
      <c r="C2" s="9" t="s">
        <v>76</v>
      </c>
      <c r="D2" s="9" t="s">
        <v>155</v>
      </c>
      <c r="E2" s="9" t="s">
        <v>67</v>
      </c>
      <c r="F2" s="8" t="s">
        <v>59</v>
      </c>
      <c r="G2" s="9" t="s">
        <v>69</v>
      </c>
      <c r="H2" s="9" t="s">
        <v>70</v>
      </c>
    </row>
    <row r="3" spans="1:22" x14ac:dyDescent="0.25">
      <c r="A3" s="15"/>
      <c r="B3" s="4" t="s">
        <v>58</v>
      </c>
      <c r="C3" s="4" t="s">
        <v>42</v>
      </c>
      <c r="D3" s="74" t="s">
        <v>43</v>
      </c>
      <c r="E3" s="74"/>
      <c r="F3" s="74"/>
      <c r="G3" s="74"/>
      <c r="H3" s="74"/>
      <c r="I3" s="15"/>
      <c r="J3" s="15" t="s">
        <v>157</v>
      </c>
      <c r="K3" t="s">
        <v>160</v>
      </c>
    </row>
    <row r="4" spans="1:22" x14ac:dyDescent="0.25">
      <c r="A4" s="15"/>
      <c r="B4" s="33" t="s">
        <v>6</v>
      </c>
      <c r="C4" s="33" t="s">
        <v>7</v>
      </c>
      <c r="D4" s="33" t="s">
        <v>68</v>
      </c>
      <c r="E4" s="33">
        <f>(E28+E50+E73+E95+E117)/5</f>
        <v>4.1169117647058826</v>
      </c>
      <c r="F4" s="33">
        <f>(F28+F50+F73+F95+F117)/5</f>
        <v>4.5082082686447009</v>
      </c>
      <c r="G4" s="33">
        <f>(G28+G50+G73+G95+G117)/5</f>
        <v>3.5298823529411765</v>
      </c>
      <c r="H4" s="33">
        <f>(E4+F4+G4)/3</f>
        <v>4.051667462097253</v>
      </c>
      <c r="I4" s="16"/>
      <c r="J4" s="31"/>
      <c r="N4" s="1"/>
      <c r="O4" s="1" t="s">
        <v>57</v>
      </c>
      <c r="P4" s="1"/>
      <c r="Q4" s="1"/>
      <c r="R4" s="1"/>
      <c r="S4" s="1"/>
      <c r="T4" s="1"/>
      <c r="U4" s="1"/>
      <c r="V4" s="1"/>
    </row>
    <row r="5" spans="1:22" x14ac:dyDescent="0.25">
      <c r="A5" s="15"/>
      <c r="B5" s="33" t="s">
        <v>8</v>
      </c>
      <c r="C5" s="33" t="s">
        <v>9</v>
      </c>
      <c r="D5" s="33" t="s">
        <v>68</v>
      </c>
      <c r="E5" s="33">
        <f t="shared" ref="E5:E22" si="0">(E29+E51+E74+E96+E118)/5</f>
        <v>5.0142156862745093</v>
      </c>
      <c r="F5" s="33">
        <f t="shared" ref="F5:G22" si="1">(F29+F51+F74+F96+F118)/5</f>
        <v>10.323630038525675</v>
      </c>
      <c r="G5" s="33">
        <f t="shared" si="1"/>
        <v>1.718</v>
      </c>
      <c r="H5" s="33">
        <f t="shared" ref="H5:H22" si="2">(E5+F5+G5)/3</f>
        <v>5.6852819082667283</v>
      </c>
      <c r="I5" s="15"/>
      <c r="J5" s="15"/>
      <c r="N5" s="1"/>
      <c r="O5" s="1"/>
      <c r="P5" s="1" t="s">
        <v>0</v>
      </c>
      <c r="Q5" s="1" t="s">
        <v>1</v>
      </c>
      <c r="R5" s="1" t="s">
        <v>2</v>
      </c>
      <c r="S5" s="1" t="s">
        <v>3</v>
      </c>
      <c r="T5" s="1" t="s">
        <v>4</v>
      </c>
      <c r="U5" s="2" t="s">
        <v>5</v>
      </c>
      <c r="V5" s="1"/>
    </row>
    <row r="6" spans="1:22" x14ac:dyDescent="0.25">
      <c r="A6" s="15"/>
      <c r="B6" s="33" t="s">
        <v>10</v>
      </c>
      <c r="C6" s="33" t="s">
        <v>11</v>
      </c>
      <c r="D6" s="33" t="s">
        <v>68</v>
      </c>
      <c r="E6" s="33">
        <f t="shared" si="0"/>
        <v>1.9571078431372548</v>
      </c>
      <c r="F6" s="33">
        <f t="shared" si="1"/>
        <v>2.5051427462480591</v>
      </c>
      <c r="G6" s="33">
        <f t="shared" si="1"/>
        <v>0.55129411764705893</v>
      </c>
      <c r="H6" s="33">
        <f t="shared" si="2"/>
        <v>1.671181569010791</v>
      </c>
      <c r="I6" s="15"/>
      <c r="J6" s="15"/>
      <c r="N6" s="1" t="s">
        <v>6</v>
      </c>
      <c r="O6" s="1" t="s">
        <v>7</v>
      </c>
      <c r="P6" s="1">
        <v>6.6355000000000004</v>
      </c>
      <c r="Q6" s="1">
        <v>8.6110000000000007</v>
      </c>
      <c r="R6" s="1">
        <v>4.6732499999999995</v>
      </c>
      <c r="S6" s="1">
        <v>3.6194999999999999</v>
      </c>
      <c r="T6" s="1">
        <v>5.8882500000000002</v>
      </c>
      <c r="U6" s="1">
        <v>5.8854999999999995</v>
      </c>
      <c r="V6" s="1"/>
    </row>
    <row r="7" spans="1:22" x14ac:dyDescent="0.25">
      <c r="A7" s="15"/>
      <c r="B7" s="33" t="s">
        <v>12</v>
      </c>
      <c r="C7" s="33" t="s">
        <v>44</v>
      </c>
      <c r="D7" s="33" t="s">
        <v>68</v>
      </c>
      <c r="E7" s="33">
        <f t="shared" si="0"/>
        <v>2.2909313725490197</v>
      </c>
      <c r="F7" s="33">
        <f t="shared" si="1"/>
        <v>2.3173875855327468</v>
      </c>
      <c r="G7" s="33">
        <f t="shared" si="1"/>
        <v>1.8601176470588237</v>
      </c>
      <c r="H7" s="33">
        <f t="shared" si="2"/>
        <v>2.1561455350468637</v>
      </c>
      <c r="I7" s="15"/>
      <c r="J7" s="15"/>
      <c r="N7" s="1" t="s">
        <v>8</v>
      </c>
      <c r="O7" s="1" t="s">
        <v>9</v>
      </c>
      <c r="P7" s="1">
        <v>5.6397499999999994</v>
      </c>
      <c r="Q7" s="1">
        <v>2.0925000000000002</v>
      </c>
      <c r="R7" s="1">
        <v>5.8689999999999998</v>
      </c>
      <c r="S7" s="1">
        <v>1.4710000000000001</v>
      </c>
      <c r="T7" s="1">
        <v>5.2344999999999997</v>
      </c>
      <c r="U7" s="1">
        <v>4.06135</v>
      </c>
      <c r="V7" s="1"/>
    </row>
    <row r="8" spans="1:22" x14ac:dyDescent="0.25">
      <c r="A8" s="15"/>
      <c r="B8" s="33" t="s">
        <v>14</v>
      </c>
      <c r="C8" s="33" t="s">
        <v>45</v>
      </c>
      <c r="D8" s="33" t="s">
        <v>68</v>
      </c>
      <c r="E8" s="33">
        <f t="shared" si="0"/>
        <v>9.6360294117647065</v>
      </c>
      <c r="F8" s="33">
        <f t="shared" si="1"/>
        <v>10.661739549192111</v>
      </c>
      <c r="G8" s="33">
        <f t="shared" si="1"/>
        <v>5.9794117647058824</v>
      </c>
      <c r="H8" s="33">
        <f t="shared" si="2"/>
        <v>8.7590602418875658</v>
      </c>
      <c r="I8" s="15"/>
      <c r="J8" s="15"/>
      <c r="N8" s="1" t="s">
        <v>10</v>
      </c>
      <c r="O8" s="1" t="s">
        <v>11</v>
      </c>
      <c r="P8" s="1">
        <v>0.97</v>
      </c>
      <c r="Q8" s="1">
        <v>0.43099999999999999</v>
      </c>
      <c r="R8" s="1">
        <v>3.5177499999999999</v>
      </c>
      <c r="S8" s="1">
        <v>5.8450000000000006</v>
      </c>
      <c r="T8" s="1">
        <v>0.55574999999999997</v>
      </c>
      <c r="U8" s="1">
        <v>2.2639000000000005</v>
      </c>
      <c r="V8" s="1"/>
    </row>
    <row r="9" spans="1:22" x14ac:dyDescent="0.25">
      <c r="A9" s="15"/>
      <c r="B9" s="33" t="s">
        <v>16</v>
      </c>
      <c r="C9" s="33" t="s">
        <v>17</v>
      </c>
      <c r="D9" s="33" t="s">
        <v>68</v>
      </c>
      <c r="E9" s="33">
        <f t="shared" si="0"/>
        <v>17.97328431372549</v>
      </c>
      <c r="F9" s="33">
        <f t="shared" si="1"/>
        <v>11.497516675291818</v>
      </c>
      <c r="G9" s="33">
        <f t="shared" si="1"/>
        <v>25.831764705882353</v>
      </c>
      <c r="H9" s="33">
        <f t="shared" si="2"/>
        <v>18.434188564966551</v>
      </c>
      <c r="I9" s="15"/>
      <c r="J9" s="15"/>
      <c r="N9" s="1" t="s">
        <v>12</v>
      </c>
      <c r="O9" s="1" t="s">
        <v>13</v>
      </c>
      <c r="P9" s="1">
        <v>6.0739999999999998</v>
      </c>
      <c r="Q9" s="1">
        <v>9.8172499999999996</v>
      </c>
      <c r="R9" s="1">
        <v>7.1392500000000005</v>
      </c>
      <c r="S9" s="1">
        <v>6.351</v>
      </c>
      <c r="T9" s="1">
        <v>6.3547500000000001</v>
      </c>
      <c r="U9" s="1">
        <v>7.1472499999999997</v>
      </c>
      <c r="V9" s="1"/>
    </row>
    <row r="10" spans="1:22" x14ac:dyDescent="0.25">
      <c r="A10" s="15"/>
      <c r="B10" s="37" t="s">
        <v>18</v>
      </c>
      <c r="C10" s="37" t="s">
        <v>46</v>
      </c>
      <c r="D10" s="37" t="s">
        <v>68</v>
      </c>
      <c r="E10" s="37">
        <f t="shared" si="0"/>
        <v>40.988480392156866</v>
      </c>
      <c r="F10" s="37">
        <f t="shared" si="1"/>
        <v>41.813624863435109</v>
      </c>
      <c r="G10" s="28">
        <f t="shared" si="1"/>
        <v>39.472470588235296</v>
      </c>
      <c r="H10" s="28">
        <f t="shared" si="2"/>
        <v>40.758191947942429</v>
      </c>
      <c r="I10" s="15"/>
      <c r="J10" s="15"/>
      <c r="N10" s="1" t="s">
        <v>14</v>
      </c>
      <c r="O10" s="1" t="s">
        <v>15</v>
      </c>
      <c r="P10" s="1">
        <v>9.1270000000000007</v>
      </c>
      <c r="Q10" s="1">
        <v>6.3549999999999995</v>
      </c>
      <c r="R10" s="1">
        <v>8.5847499999999997</v>
      </c>
      <c r="S10" s="1">
        <v>7.8567500000000008</v>
      </c>
      <c r="T10" s="1">
        <v>11.465</v>
      </c>
      <c r="U10" s="1">
        <v>8.6776999999999997</v>
      </c>
      <c r="V10" s="1"/>
    </row>
    <row r="11" spans="1:22" x14ac:dyDescent="0.25">
      <c r="A11" s="15"/>
      <c r="B11" s="33" t="s">
        <v>20</v>
      </c>
      <c r="C11" s="33" t="s">
        <v>21</v>
      </c>
      <c r="D11" s="33" t="s">
        <v>68</v>
      </c>
      <c r="E11" s="33">
        <f t="shared" si="0"/>
        <v>7.3843137254901965</v>
      </c>
      <c r="F11" s="33">
        <f t="shared" si="1"/>
        <v>7.0444231211546198</v>
      </c>
      <c r="G11" s="33">
        <f t="shared" si="1"/>
        <v>8.3529269162210333</v>
      </c>
      <c r="H11" s="33">
        <f t="shared" si="2"/>
        <v>7.5938879209552832</v>
      </c>
      <c r="I11" s="15"/>
      <c r="J11" s="15"/>
      <c r="N11" s="1" t="s">
        <v>16</v>
      </c>
      <c r="O11" s="1" t="s">
        <v>17</v>
      </c>
      <c r="P11" s="1">
        <v>4.069</v>
      </c>
      <c r="Q11" s="1">
        <v>5.9670000000000005</v>
      </c>
      <c r="R11" s="1">
        <v>5.1217500000000005</v>
      </c>
      <c r="S11" s="1">
        <v>5.0010000000000003</v>
      </c>
      <c r="T11" s="1">
        <v>1.43475</v>
      </c>
      <c r="U11" s="1">
        <v>4.3187000000000006</v>
      </c>
      <c r="V11" s="1"/>
    </row>
    <row r="12" spans="1:22" x14ac:dyDescent="0.25">
      <c r="A12" s="15"/>
      <c r="B12" s="33" t="s">
        <v>22</v>
      </c>
      <c r="C12" s="33" t="s">
        <v>47</v>
      </c>
      <c r="D12" s="33" t="s">
        <v>68</v>
      </c>
      <c r="E12" s="33">
        <f t="shared" si="0"/>
        <v>0.75980392156862742</v>
      </c>
      <c r="F12" s="33">
        <f t="shared" si="1"/>
        <v>0.49289143810016683</v>
      </c>
      <c r="G12" s="33">
        <f t="shared" si="1"/>
        <v>0.58282352941176474</v>
      </c>
      <c r="H12" s="33">
        <f t="shared" si="2"/>
        <v>0.61183962969351968</v>
      </c>
      <c r="I12" s="15"/>
      <c r="J12" s="15"/>
      <c r="N12" s="1" t="s">
        <v>18</v>
      </c>
      <c r="O12" s="1" t="s">
        <v>19</v>
      </c>
      <c r="P12" s="1">
        <v>32.515250000000002</v>
      </c>
      <c r="Q12" s="1">
        <v>33.27375</v>
      </c>
      <c r="R12" s="1">
        <v>34.905749999999998</v>
      </c>
      <c r="S12" s="1">
        <v>30.14425</v>
      </c>
      <c r="T12" s="1">
        <v>30.932999999999996</v>
      </c>
      <c r="U12" s="1">
        <v>32.354399999999998</v>
      </c>
      <c r="V12" s="1"/>
    </row>
    <row r="13" spans="1:22" x14ac:dyDescent="0.25">
      <c r="A13" s="15"/>
      <c r="B13" s="33" t="s">
        <v>24</v>
      </c>
      <c r="C13" s="33" t="s">
        <v>23</v>
      </c>
      <c r="D13" s="33" t="s">
        <v>68</v>
      </c>
      <c r="E13" s="33">
        <f t="shared" si="0"/>
        <v>0.57965686274509809</v>
      </c>
      <c r="F13" s="33">
        <f t="shared" si="1"/>
        <v>0.90620507733885347</v>
      </c>
      <c r="G13" s="33">
        <f t="shared" si="1"/>
        <v>0.37882352941176473</v>
      </c>
      <c r="H13" s="33">
        <f t="shared" si="2"/>
        <v>0.62156182316523878</v>
      </c>
      <c r="I13" s="15"/>
      <c r="J13" s="15"/>
      <c r="N13" s="1" t="s">
        <v>20</v>
      </c>
      <c r="O13" s="1" t="s">
        <v>21</v>
      </c>
      <c r="P13" s="1">
        <v>13.7895</v>
      </c>
      <c r="Q13" s="1">
        <v>17.537500000000001</v>
      </c>
      <c r="R13" s="1">
        <v>15.164</v>
      </c>
      <c r="S13" s="1">
        <v>15.7485</v>
      </c>
      <c r="T13" s="1">
        <v>12.579500000000001</v>
      </c>
      <c r="U13" s="1">
        <v>14.963800000000001</v>
      </c>
      <c r="V13" s="1"/>
    </row>
    <row r="14" spans="1:22" x14ac:dyDescent="0.25">
      <c r="A14" s="15"/>
      <c r="B14" s="33" t="s">
        <v>26</v>
      </c>
      <c r="C14" s="33" t="s">
        <v>25</v>
      </c>
      <c r="D14" s="33" t="s">
        <v>68</v>
      </c>
      <c r="E14" s="33">
        <f t="shared" si="0"/>
        <v>2.5696078431372547</v>
      </c>
      <c r="F14" s="33">
        <f t="shared" si="1"/>
        <v>2.1047524581680177</v>
      </c>
      <c r="G14" s="33">
        <f t="shared" si="1"/>
        <v>1.3384705882352941</v>
      </c>
      <c r="H14" s="33">
        <f t="shared" si="2"/>
        <v>2.0042769631801889</v>
      </c>
      <c r="I14" s="15"/>
      <c r="J14" s="15"/>
      <c r="N14" s="1" t="s">
        <v>22</v>
      </c>
      <c r="O14" s="1" t="s">
        <v>23</v>
      </c>
      <c r="P14" s="1">
        <v>1.4015</v>
      </c>
      <c r="Q14" s="1">
        <v>7.825E-2</v>
      </c>
      <c r="R14" s="1">
        <v>0.70474999999999999</v>
      </c>
      <c r="S14" s="1">
        <v>1.657</v>
      </c>
      <c r="T14" s="1">
        <v>0.31824999999999998</v>
      </c>
      <c r="U14" s="1">
        <v>0.83194999999999997</v>
      </c>
      <c r="V14" s="1"/>
    </row>
    <row r="15" spans="1:22" x14ac:dyDescent="0.25">
      <c r="A15" s="15"/>
      <c r="B15" s="33" t="s">
        <v>28</v>
      </c>
      <c r="C15" s="33" t="s">
        <v>27</v>
      </c>
      <c r="D15" s="33" t="s">
        <v>68</v>
      </c>
      <c r="E15" s="33">
        <f t="shared" si="0"/>
        <v>1.4399509803921569</v>
      </c>
      <c r="F15" s="33">
        <f t="shared" si="1"/>
        <v>1.7541652291415097</v>
      </c>
      <c r="G15" s="33">
        <f t="shared" si="1"/>
        <v>0.74329411764705877</v>
      </c>
      <c r="H15" s="33">
        <f t="shared" si="2"/>
        <v>1.3124701090602418</v>
      </c>
      <c r="I15" s="15"/>
      <c r="J15" s="15"/>
      <c r="N15" s="1" t="s">
        <v>24</v>
      </c>
      <c r="O15" s="1" t="s">
        <v>25</v>
      </c>
      <c r="P15" s="1">
        <v>2.3239999999999998</v>
      </c>
      <c r="Q15" s="1">
        <v>2.5495000000000001</v>
      </c>
      <c r="R15" s="1">
        <v>2.5757500000000002</v>
      </c>
      <c r="S15" s="1">
        <v>3.1007500000000001</v>
      </c>
      <c r="T15" s="1">
        <v>1.6655</v>
      </c>
      <c r="U15" s="1">
        <v>2.4431000000000003</v>
      </c>
      <c r="V15" s="1"/>
    </row>
    <row r="16" spans="1:22" x14ac:dyDescent="0.25">
      <c r="A16" s="15"/>
      <c r="B16" s="33" t="s">
        <v>30</v>
      </c>
      <c r="C16" s="33" t="s">
        <v>48</v>
      </c>
      <c r="D16" s="33" t="s">
        <v>68</v>
      </c>
      <c r="E16" s="33">
        <f t="shared" si="0"/>
        <v>28.835294117647056</v>
      </c>
      <c r="F16" s="33">
        <f t="shared" si="1"/>
        <v>25.240526709217413</v>
      </c>
      <c r="G16" s="33">
        <f t="shared" si="1"/>
        <v>25.716352941176467</v>
      </c>
      <c r="H16" s="33">
        <f t="shared" si="2"/>
        <v>26.597391256013648</v>
      </c>
      <c r="I16" s="15"/>
      <c r="J16" s="15"/>
      <c r="N16" s="1" t="s">
        <v>26</v>
      </c>
      <c r="O16" s="1" t="s">
        <v>27</v>
      </c>
      <c r="P16" s="1">
        <v>2.5325000000000002</v>
      </c>
      <c r="Q16" s="1">
        <v>5.242</v>
      </c>
      <c r="R16" s="1">
        <v>1.9272499999999999</v>
      </c>
      <c r="S16" s="1">
        <v>2.9625000000000004</v>
      </c>
      <c r="T16" s="1">
        <v>4.02475</v>
      </c>
      <c r="U16" s="1">
        <v>3.3378000000000001</v>
      </c>
      <c r="V16" s="1"/>
    </row>
    <row r="17" spans="1:22" x14ac:dyDescent="0.25">
      <c r="A17" s="15"/>
      <c r="B17" s="33" t="s">
        <v>32</v>
      </c>
      <c r="C17" s="33" t="s">
        <v>49</v>
      </c>
      <c r="D17" s="33" t="s">
        <v>68</v>
      </c>
      <c r="E17" s="33">
        <f t="shared" si="0"/>
        <v>2.2683823529411766</v>
      </c>
      <c r="F17" s="33">
        <f t="shared" si="1"/>
        <v>4.3433924156172727</v>
      </c>
      <c r="G17" s="33">
        <f t="shared" si="1"/>
        <v>7.9411764705882346</v>
      </c>
      <c r="H17" s="33">
        <f t="shared" si="2"/>
        <v>4.8509837463822274</v>
      </c>
      <c r="I17" s="15"/>
      <c r="J17" s="15"/>
      <c r="N17" s="1" t="s">
        <v>28</v>
      </c>
      <c r="O17" s="1" t="s">
        <v>29</v>
      </c>
      <c r="P17" s="1">
        <v>17.327249999999999</v>
      </c>
      <c r="Q17" s="1">
        <v>13.188749999999999</v>
      </c>
      <c r="R17" s="1">
        <v>14.5055</v>
      </c>
      <c r="S17" s="1">
        <v>16.998000000000001</v>
      </c>
      <c r="T17" s="1">
        <v>13.286249999999999</v>
      </c>
      <c r="U17" s="1">
        <v>15.061149999999998</v>
      </c>
      <c r="V17" s="1"/>
    </row>
    <row r="18" spans="1:22" x14ac:dyDescent="0.25">
      <c r="A18" s="15"/>
      <c r="B18" s="33" t="s">
        <v>34</v>
      </c>
      <c r="C18" s="33" t="s">
        <v>50</v>
      </c>
      <c r="D18" s="33" t="s">
        <v>68</v>
      </c>
      <c r="E18" s="33">
        <f t="shared" si="0"/>
        <v>0.69730392156862742</v>
      </c>
      <c r="F18" s="33">
        <f t="shared" si="1"/>
        <v>1.515546834569605</v>
      </c>
      <c r="G18" s="33">
        <f t="shared" si="1"/>
        <v>0.37964705882352945</v>
      </c>
      <c r="H18" s="33">
        <f t="shared" si="2"/>
        <v>0.8641659383205873</v>
      </c>
      <c r="I18" s="15"/>
      <c r="N18" s="1" t="s">
        <v>30</v>
      </c>
      <c r="O18" s="1" t="s">
        <v>31</v>
      </c>
      <c r="P18" s="1">
        <v>4.67075</v>
      </c>
      <c r="Q18" s="1">
        <v>5.4830000000000005</v>
      </c>
      <c r="R18" s="1">
        <v>7.8877500000000005</v>
      </c>
      <c r="S18" s="1">
        <v>4.6944999999999997</v>
      </c>
      <c r="T18" s="1">
        <v>11.353250000000001</v>
      </c>
      <c r="U18" s="1">
        <v>6.81785</v>
      </c>
      <c r="V18" s="1"/>
    </row>
    <row r="19" spans="1:22" x14ac:dyDescent="0.25">
      <c r="A19" s="15"/>
      <c r="B19" s="33" t="s">
        <v>36</v>
      </c>
      <c r="C19" s="33" t="s">
        <v>51</v>
      </c>
      <c r="D19" s="33" t="s">
        <v>68</v>
      </c>
      <c r="E19" s="33">
        <f t="shared" si="0"/>
        <v>0</v>
      </c>
      <c r="F19" s="33">
        <f t="shared" si="1"/>
        <v>0.56060606060606066</v>
      </c>
      <c r="G19" s="33">
        <f t="shared" si="1"/>
        <v>0</v>
      </c>
      <c r="H19" s="33">
        <f t="shared" si="2"/>
        <v>0.18686868686868688</v>
      </c>
      <c r="I19" s="15"/>
      <c r="J19" s="15"/>
      <c r="N19" s="1" t="s">
        <v>32</v>
      </c>
      <c r="O19" s="1" t="s">
        <v>33</v>
      </c>
      <c r="P19" s="1">
        <v>0.45174999999999998</v>
      </c>
      <c r="Q19" s="1">
        <v>6.8250000000000005E-2</v>
      </c>
      <c r="R19" s="1">
        <v>0.3165</v>
      </c>
      <c r="S19" s="1">
        <v>0.31925000000000003</v>
      </c>
      <c r="T19" s="1">
        <v>0.39774999999999999</v>
      </c>
      <c r="U19" s="1">
        <v>0.31070000000000003</v>
      </c>
      <c r="V19" s="1"/>
    </row>
    <row r="20" spans="1:22" x14ac:dyDescent="0.25">
      <c r="A20" s="15"/>
      <c r="B20" s="33" t="s">
        <v>38</v>
      </c>
      <c r="C20" s="33" t="s">
        <v>52</v>
      </c>
      <c r="D20" s="33" t="s">
        <v>68</v>
      </c>
      <c r="E20" s="33">
        <f t="shared" si="0"/>
        <v>0</v>
      </c>
      <c r="F20" s="33">
        <f t="shared" si="1"/>
        <v>0</v>
      </c>
      <c r="G20" s="33">
        <f t="shared" si="1"/>
        <v>0.13400000000000001</v>
      </c>
      <c r="H20" s="33">
        <f t="shared" si="2"/>
        <v>4.4666666666666667E-2</v>
      </c>
      <c r="I20" s="15"/>
      <c r="J20" s="15"/>
      <c r="N20" s="1" t="s">
        <v>34</v>
      </c>
      <c r="O20" s="1" t="s">
        <v>35</v>
      </c>
      <c r="P20" s="1">
        <v>0</v>
      </c>
      <c r="Q20" s="1">
        <v>0</v>
      </c>
      <c r="R20" s="1">
        <v>8.1750000000000003E-2</v>
      </c>
      <c r="S20" s="1">
        <v>0</v>
      </c>
      <c r="T20" s="1">
        <v>0</v>
      </c>
      <c r="U20" s="1">
        <v>1.635E-2</v>
      </c>
      <c r="V20" s="1"/>
    </row>
    <row r="21" spans="1:22" x14ac:dyDescent="0.25">
      <c r="A21" s="15"/>
      <c r="B21" s="33" t="s">
        <v>53</v>
      </c>
      <c r="C21" s="33" t="s">
        <v>54</v>
      </c>
      <c r="D21" s="33" t="s">
        <v>68</v>
      </c>
      <c r="E21" s="33">
        <f t="shared" si="0"/>
        <v>14.477205882352942</v>
      </c>
      <c r="F21" s="33">
        <f t="shared" si="1"/>
        <v>14.223865792651372</v>
      </c>
      <c r="G21" s="33">
        <f t="shared" si="1"/>
        <v>14.977529411764706</v>
      </c>
      <c r="H21" s="33">
        <f t="shared" si="2"/>
        <v>14.559533695589673</v>
      </c>
      <c r="I21" s="15"/>
      <c r="J21" s="15"/>
      <c r="N21" s="1" t="s">
        <v>36</v>
      </c>
      <c r="O21" s="1" t="s">
        <v>37</v>
      </c>
      <c r="P21" s="1">
        <v>0.17424999999999999</v>
      </c>
      <c r="Q21" s="1">
        <v>0</v>
      </c>
      <c r="R21" s="1">
        <v>0.16350000000000001</v>
      </c>
      <c r="S21" s="1">
        <v>0</v>
      </c>
      <c r="T21" s="1">
        <v>0.23799999999999999</v>
      </c>
      <c r="U21" s="1">
        <v>0.11515</v>
      </c>
      <c r="V21" s="1"/>
    </row>
    <row r="22" spans="1:22" x14ac:dyDescent="0.25">
      <c r="A22" s="15"/>
      <c r="B22" s="33" t="s">
        <v>55</v>
      </c>
      <c r="C22" s="33" t="s">
        <v>56</v>
      </c>
      <c r="D22" s="33" t="s">
        <v>68</v>
      </c>
      <c r="E22" s="33">
        <f t="shared" si="0"/>
        <v>100</v>
      </c>
      <c r="F22" s="33">
        <f t="shared" si="1"/>
        <v>100</v>
      </c>
      <c r="G22" s="33">
        <f t="shared" si="1"/>
        <v>100.01751515151514</v>
      </c>
      <c r="H22" s="33">
        <f t="shared" si="2"/>
        <v>100.00583838383837</v>
      </c>
      <c r="I22" s="15"/>
      <c r="J22" s="15"/>
      <c r="N22" s="1" t="s">
        <v>38</v>
      </c>
      <c r="O22" s="1" t="s">
        <v>39</v>
      </c>
      <c r="P22" s="1">
        <v>24.813749999999999</v>
      </c>
      <c r="Q22" s="1">
        <v>22.579499999999999</v>
      </c>
      <c r="R22" s="1">
        <v>21.767500000000002</v>
      </c>
      <c r="S22" s="1">
        <v>24.374749999999999</v>
      </c>
      <c r="T22" s="1">
        <v>25.204250000000002</v>
      </c>
      <c r="U22" s="1">
        <v>23.747949999999996</v>
      </c>
      <c r="V22" s="1"/>
    </row>
    <row r="23" spans="1:22" x14ac:dyDescent="0.25">
      <c r="B23" s="17"/>
      <c r="C23" s="17"/>
      <c r="D23" s="17"/>
      <c r="E23" s="17"/>
      <c r="F23" s="18"/>
      <c r="G23" s="17"/>
      <c r="H23" s="18"/>
      <c r="N23" s="1" t="s">
        <v>40</v>
      </c>
      <c r="O23" s="1"/>
      <c r="P23" s="1">
        <v>100.00049999999999</v>
      </c>
      <c r="Q23" s="1">
        <v>100.0005</v>
      </c>
      <c r="R23" s="1">
        <v>100</v>
      </c>
      <c r="S23" s="1">
        <v>99.999500000000012</v>
      </c>
      <c r="T23" s="1">
        <v>100.0005</v>
      </c>
      <c r="U23" s="1">
        <v>100.00019999999998</v>
      </c>
      <c r="V23" s="1"/>
    </row>
    <row r="24" spans="1:22" x14ac:dyDescent="0.25">
      <c r="B24" s="17"/>
      <c r="C24" s="17"/>
      <c r="D24" s="17"/>
      <c r="E24" s="17"/>
      <c r="F24" s="18"/>
      <c r="G24" s="17"/>
      <c r="H24" s="18"/>
    </row>
    <row r="26" spans="1:22" x14ac:dyDescent="0.25">
      <c r="B26" s="8"/>
      <c r="C26" s="9" t="s">
        <v>60</v>
      </c>
      <c r="D26" s="9" t="s">
        <v>66</v>
      </c>
      <c r="E26" s="9" t="s">
        <v>67</v>
      </c>
      <c r="F26" s="8" t="s">
        <v>59</v>
      </c>
      <c r="G26" s="9" t="s">
        <v>69</v>
      </c>
      <c r="H26" s="9" t="s">
        <v>70</v>
      </c>
    </row>
    <row r="27" spans="1:22" x14ac:dyDescent="0.25">
      <c r="B27" s="4" t="s">
        <v>58</v>
      </c>
      <c r="C27" s="4" t="s">
        <v>42</v>
      </c>
      <c r="D27" s="74" t="s">
        <v>43</v>
      </c>
      <c r="E27" s="74"/>
      <c r="F27" s="74"/>
      <c r="G27" s="74"/>
      <c r="H27" s="74"/>
    </row>
    <row r="28" spans="1:22" x14ac:dyDescent="0.25">
      <c r="B28" s="23" t="s">
        <v>6</v>
      </c>
      <c r="C28" s="23" t="s">
        <v>7</v>
      </c>
      <c r="D28" s="23" t="s">
        <v>68</v>
      </c>
      <c r="E28" s="24">
        <v>3</v>
      </c>
      <c r="F28" s="24">
        <v>2.2580645161290325</v>
      </c>
      <c r="G28" s="20">
        <v>3.5294117647058818</v>
      </c>
      <c r="H28" s="24">
        <f>(E28+F28+G28)/3</f>
        <v>2.9291587602783049</v>
      </c>
    </row>
    <row r="29" spans="1:22" x14ac:dyDescent="0.25">
      <c r="B29" s="23" t="s">
        <v>8</v>
      </c>
      <c r="C29" s="23" t="s">
        <v>9</v>
      </c>
      <c r="D29" s="23" t="s">
        <v>68</v>
      </c>
      <c r="E29" s="24">
        <v>1.6666666666666667</v>
      </c>
      <c r="F29" s="24">
        <v>9.67741935483871</v>
      </c>
      <c r="G29" s="20">
        <v>5</v>
      </c>
      <c r="H29" s="24">
        <f t="shared" ref="H29:H46" si="3">(E29+F29+G29)/3</f>
        <v>5.4480286738351253</v>
      </c>
    </row>
    <row r="30" spans="1:22" x14ac:dyDescent="0.25">
      <c r="B30" s="23" t="s">
        <v>10</v>
      </c>
      <c r="C30" s="23" t="s">
        <v>11</v>
      </c>
      <c r="D30" s="23" t="s">
        <v>68</v>
      </c>
      <c r="E30" s="24">
        <v>2.3333333333333335</v>
      </c>
      <c r="F30" s="24">
        <v>3.8709677419354835</v>
      </c>
      <c r="G30" s="20">
        <v>1.1764705882352942</v>
      </c>
      <c r="H30" s="24">
        <f t="shared" si="3"/>
        <v>2.4602572211680371</v>
      </c>
    </row>
    <row r="31" spans="1:22" x14ac:dyDescent="0.25">
      <c r="B31" s="23" t="s">
        <v>12</v>
      </c>
      <c r="C31" s="23" t="s">
        <v>44</v>
      </c>
      <c r="D31" s="23" t="s">
        <v>68</v>
      </c>
      <c r="E31" s="24">
        <v>2</v>
      </c>
      <c r="F31" s="24">
        <v>2.9032258064516125</v>
      </c>
      <c r="G31" s="20">
        <v>1.4705882352941175</v>
      </c>
      <c r="H31" s="24">
        <f t="shared" si="3"/>
        <v>2.1246046805819101</v>
      </c>
    </row>
    <row r="32" spans="1:22" x14ac:dyDescent="0.25">
      <c r="B32" s="23" t="s">
        <v>14</v>
      </c>
      <c r="C32" s="23" t="s">
        <v>45</v>
      </c>
      <c r="D32" s="23" t="s">
        <v>68</v>
      </c>
      <c r="E32" s="24">
        <v>14.333333333333334</v>
      </c>
      <c r="F32" s="24">
        <v>12.580645161290322</v>
      </c>
      <c r="G32" s="20">
        <v>7.6470588235294112</v>
      </c>
      <c r="H32" s="24">
        <f t="shared" si="3"/>
        <v>11.52034577271769</v>
      </c>
    </row>
    <row r="33" spans="2:8" x14ac:dyDescent="0.25">
      <c r="B33" s="23" t="s">
        <v>16</v>
      </c>
      <c r="C33" s="23" t="s">
        <v>17</v>
      </c>
      <c r="D33" s="23" t="s">
        <v>68</v>
      </c>
      <c r="E33" s="24">
        <v>14.000000000000002</v>
      </c>
      <c r="F33" s="24">
        <v>9.0322580645161299</v>
      </c>
      <c r="G33" s="20">
        <v>22.058823529411764</v>
      </c>
      <c r="H33" s="24">
        <f t="shared" si="3"/>
        <v>15.030360531309299</v>
      </c>
    </row>
    <row r="34" spans="2:8" x14ac:dyDescent="0.25">
      <c r="B34" s="25" t="s">
        <v>18</v>
      </c>
      <c r="C34" s="25" t="s">
        <v>46</v>
      </c>
      <c r="D34" s="25" t="s">
        <v>68</v>
      </c>
      <c r="E34" s="26">
        <v>37.333333333333336</v>
      </c>
      <c r="F34" s="26">
        <v>40.322580645161288</v>
      </c>
      <c r="G34" s="21">
        <v>40.882352941176471</v>
      </c>
      <c r="H34" s="26">
        <f t="shared" si="3"/>
        <v>39.512755639890365</v>
      </c>
    </row>
    <row r="35" spans="2:8" x14ac:dyDescent="0.25">
      <c r="B35" s="23" t="s">
        <v>20</v>
      </c>
      <c r="C35" s="23" t="s">
        <v>21</v>
      </c>
      <c r="D35" s="23" t="s">
        <v>68</v>
      </c>
      <c r="E35" s="24">
        <v>7.6666666666666661</v>
      </c>
      <c r="F35" s="24">
        <v>5.8064516129032251</v>
      </c>
      <c r="G35" s="20">
        <v>7.6470588235294112</v>
      </c>
      <c r="H35" s="24">
        <f t="shared" si="3"/>
        <v>7.0400590343664335</v>
      </c>
    </row>
    <row r="36" spans="2:8" x14ac:dyDescent="0.25">
      <c r="B36" s="23" t="s">
        <v>22</v>
      </c>
      <c r="C36" s="23" t="s">
        <v>47</v>
      </c>
      <c r="D36" s="23" t="s">
        <v>68</v>
      </c>
      <c r="E36" s="24">
        <v>1</v>
      </c>
      <c r="F36" s="24">
        <v>0.64516129032258074</v>
      </c>
      <c r="G36" s="20">
        <v>0.29411764705882354</v>
      </c>
      <c r="H36" s="24">
        <f t="shared" si="3"/>
        <v>0.64642631246046811</v>
      </c>
    </row>
    <row r="37" spans="2:8" x14ac:dyDescent="0.25">
      <c r="B37" s="23" t="s">
        <v>24</v>
      </c>
      <c r="C37" s="23" t="s">
        <v>23</v>
      </c>
      <c r="D37" s="23" t="s">
        <v>68</v>
      </c>
      <c r="E37" s="24">
        <v>0.66666666666666674</v>
      </c>
      <c r="F37" s="24">
        <v>0.32258064516129037</v>
      </c>
      <c r="G37" s="20">
        <v>0.29411764705882354</v>
      </c>
      <c r="H37" s="24">
        <f t="shared" si="3"/>
        <v>0.42778831962892688</v>
      </c>
    </row>
    <row r="38" spans="2:8" x14ac:dyDescent="0.25">
      <c r="B38" s="23" t="s">
        <v>26</v>
      </c>
      <c r="C38" s="23" t="s">
        <v>25</v>
      </c>
      <c r="D38" s="23" t="s">
        <v>68</v>
      </c>
      <c r="E38" s="24">
        <v>3.6666666666666665</v>
      </c>
      <c r="F38" s="24">
        <v>4.193548387096774</v>
      </c>
      <c r="G38" s="20">
        <v>0.88235294117647045</v>
      </c>
      <c r="H38" s="24">
        <f t="shared" si="3"/>
        <v>2.9141893316466372</v>
      </c>
    </row>
    <row r="39" spans="2:8" x14ac:dyDescent="0.25">
      <c r="B39" s="23" t="s">
        <v>28</v>
      </c>
      <c r="C39" s="23" t="s">
        <v>27</v>
      </c>
      <c r="D39" s="23" t="s">
        <v>68</v>
      </c>
      <c r="E39" s="24">
        <v>0.66666666666666674</v>
      </c>
      <c r="F39" s="24">
        <v>1.2903225806451615</v>
      </c>
      <c r="G39" s="20">
        <v>1.1764705882352942</v>
      </c>
      <c r="H39" s="24">
        <f t="shared" si="3"/>
        <v>1.0444866118490408</v>
      </c>
    </row>
    <row r="40" spans="2:8" x14ac:dyDescent="0.25">
      <c r="B40" s="23" t="s">
        <v>30</v>
      </c>
      <c r="C40" s="23" t="s">
        <v>48</v>
      </c>
      <c r="D40" s="23" t="s">
        <v>68</v>
      </c>
      <c r="E40" s="24">
        <v>32.333333333333336</v>
      </c>
      <c r="F40" s="24">
        <v>23.2258064516129</v>
      </c>
      <c r="G40" s="20">
        <v>24.411764705882355</v>
      </c>
      <c r="H40" s="24">
        <f t="shared" si="3"/>
        <v>26.65696816360953</v>
      </c>
    </row>
    <row r="41" spans="2:8" x14ac:dyDescent="0.25">
      <c r="B41" s="23" t="s">
        <v>32</v>
      </c>
      <c r="C41" s="23" t="s">
        <v>49</v>
      </c>
      <c r="D41" s="23" t="s">
        <v>68</v>
      </c>
      <c r="E41" s="24">
        <v>1.6666666666666667</v>
      </c>
      <c r="F41" s="24">
        <v>0.96774193548387089</v>
      </c>
      <c r="G41" s="20">
        <v>9.7058823529411757</v>
      </c>
      <c r="H41" s="24">
        <f t="shared" si="3"/>
        <v>4.1134303183639043</v>
      </c>
    </row>
    <row r="42" spans="2:8" x14ac:dyDescent="0.25">
      <c r="B42" s="23" t="s">
        <v>34</v>
      </c>
      <c r="C42" s="23" t="s">
        <v>50</v>
      </c>
      <c r="D42" s="23" t="s">
        <v>68</v>
      </c>
      <c r="E42" s="24">
        <v>1</v>
      </c>
      <c r="F42" s="24">
        <v>5.1612903225806459</v>
      </c>
      <c r="G42" s="20">
        <v>0.58823529411764708</v>
      </c>
      <c r="H42" s="24">
        <f t="shared" si="3"/>
        <v>2.2498418722327642</v>
      </c>
    </row>
    <row r="43" spans="2:8" x14ac:dyDescent="0.25">
      <c r="B43" s="23" t="s">
        <v>36</v>
      </c>
      <c r="C43" s="23" t="s">
        <v>51</v>
      </c>
      <c r="D43" s="23" t="s">
        <v>68</v>
      </c>
      <c r="E43" s="24">
        <v>0</v>
      </c>
      <c r="F43" s="24">
        <v>0</v>
      </c>
      <c r="G43" s="20">
        <v>0</v>
      </c>
      <c r="H43" s="24">
        <f t="shared" si="3"/>
        <v>0</v>
      </c>
    </row>
    <row r="44" spans="2:8" x14ac:dyDescent="0.25">
      <c r="B44" s="23" t="s">
        <v>38</v>
      </c>
      <c r="C44" s="23" t="s">
        <v>52</v>
      </c>
      <c r="D44" s="23" t="s">
        <v>68</v>
      </c>
      <c r="E44" s="24">
        <v>0</v>
      </c>
      <c r="F44" s="24">
        <v>0</v>
      </c>
      <c r="G44" s="20">
        <v>0</v>
      </c>
      <c r="H44" s="24">
        <f t="shared" si="3"/>
        <v>0</v>
      </c>
    </row>
    <row r="45" spans="2:8" x14ac:dyDescent="0.25">
      <c r="B45" s="23" t="s">
        <v>53</v>
      </c>
      <c r="C45" s="23" t="s">
        <v>54</v>
      </c>
      <c r="D45" s="23" t="s">
        <v>68</v>
      </c>
      <c r="E45" s="24">
        <v>14.000000000000002</v>
      </c>
      <c r="F45" s="24">
        <v>18.06451612903226</v>
      </c>
      <c r="G45" s="20">
        <v>14.117647058823527</v>
      </c>
      <c r="H45" s="24">
        <f t="shared" si="3"/>
        <v>15.394054395951931</v>
      </c>
    </row>
    <row r="46" spans="2:8" x14ac:dyDescent="0.25">
      <c r="B46" s="23" t="s">
        <v>55</v>
      </c>
      <c r="C46" s="23" t="s">
        <v>56</v>
      </c>
      <c r="D46" s="23" t="s">
        <v>68</v>
      </c>
      <c r="E46" s="24">
        <v>100</v>
      </c>
      <c r="F46" s="24">
        <v>99.999999999999986</v>
      </c>
      <c r="G46" s="52">
        <v>100</v>
      </c>
      <c r="H46" s="24">
        <f t="shared" si="3"/>
        <v>100</v>
      </c>
    </row>
    <row r="48" spans="2:8" x14ac:dyDescent="0.25">
      <c r="B48" s="8"/>
      <c r="C48" s="9" t="s">
        <v>61</v>
      </c>
      <c r="D48" s="9" t="s">
        <v>66</v>
      </c>
      <c r="E48" s="9" t="s">
        <v>67</v>
      </c>
      <c r="F48" s="8" t="s">
        <v>59</v>
      </c>
      <c r="G48" s="9" t="s">
        <v>69</v>
      </c>
      <c r="H48" s="9" t="s">
        <v>70</v>
      </c>
    </row>
    <row r="49" spans="2:8" x14ac:dyDescent="0.25">
      <c r="B49" s="4" t="s">
        <v>41</v>
      </c>
      <c r="C49" s="4" t="s">
        <v>42</v>
      </c>
      <c r="D49" s="74" t="s">
        <v>43</v>
      </c>
      <c r="E49" s="74"/>
      <c r="F49" s="74"/>
      <c r="G49" s="74"/>
      <c r="H49" s="74"/>
    </row>
    <row r="50" spans="2:8" x14ac:dyDescent="0.25">
      <c r="B50" s="23" t="s">
        <v>6</v>
      </c>
      <c r="C50" s="27" t="s">
        <v>7</v>
      </c>
      <c r="D50" s="27" t="s">
        <v>68</v>
      </c>
      <c r="E50" s="27">
        <v>3.4374999999999996</v>
      </c>
      <c r="F50" s="27">
        <v>5.8823529411764701</v>
      </c>
      <c r="G50" s="20">
        <v>3.33</v>
      </c>
      <c r="H50" s="27">
        <f>(E50+F50+G50)/3</f>
        <v>4.2166176470588228</v>
      </c>
    </row>
    <row r="51" spans="2:8" x14ac:dyDescent="0.25">
      <c r="B51" s="23" t="s">
        <v>8</v>
      </c>
      <c r="C51" s="27" t="s">
        <v>9</v>
      </c>
      <c r="D51" s="27" t="s">
        <v>68</v>
      </c>
      <c r="E51" s="27">
        <v>4.375</v>
      </c>
      <c r="F51" s="27">
        <v>7.6470588235294112</v>
      </c>
      <c r="G51" s="20">
        <v>0.33</v>
      </c>
      <c r="H51" s="27">
        <f t="shared" ref="H51:H68" si="4">(E51+F51+G51)/3</f>
        <v>4.1173529411764704</v>
      </c>
    </row>
    <row r="52" spans="2:8" x14ac:dyDescent="0.25">
      <c r="B52" s="23" t="s">
        <v>10</v>
      </c>
      <c r="C52" s="27" t="s">
        <v>11</v>
      </c>
      <c r="D52" s="27" t="s">
        <v>68</v>
      </c>
      <c r="E52" s="27">
        <v>1.875</v>
      </c>
      <c r="F52" s="27">
        <v>1.4705882352941175</v>
      </c>
      <c r="G52" s="20">
        <v>0.33</v>
      </c>
      <c r="H52" s="27">
        <f t="shared" si="4"/>
        <v>1.2251960784313727</v>
      </c>
    </row>
    <row r="53" spans="2:8" x14ac:dyDescent="0.25">
      <c r="B53" s="23" t="s">
        <v>12</v>
      </c>
      <c r="C53" s="27" t="s">
        <v>44</v>
      </c>
      <c r="D53" s="27" t="s">
        <v>68</v>
      </c>
      <c r="E53" s="27">
        <v>2.8124999999999996</v>
      </c>
      <c r="F53" s="27">
        <v>2.0588235294117649</v>
      </c>
      <c r="G53" s="20">
        <v>1.33</v>
      </c>
      <c r="H53" s="27">
        <f t="shared" si="4"/>
        <v>2.0671078431372547</v>
      </c>
    </row>
    <row r="54" spans="2:8" x14ac:dyDescent="0.25">
      <c r="B54" s="23" t="s">
        <v>14</v>
      </c>
      <c r="C54" s="27" t="s">
        <v>45</v>
      </c>
      <c r="D54" s="27" t="s">
        <v>68</v>
      </c>
      <c r="E54" s="27">
        <v>12.1875</v>
      </c>
      <c r="F54" s="27">
        <v>14.411764705882353</v>
      </c>
      <c r="G54" s="20">
        <v>8.67</v>
      </c>
      <c r="H54" s="27">
        <f t="shared" si="4"/>
        <v>11.756421568627452</v>
      </c>
    </row>
    <row r="55" spans="2:8" x14ac:dyDescent="0.25">
      <c r="B55" s="23" t="s">
        <v>16</v>
      </c>
      <c r="C55" s="27" t="s">
        <v>17</v>
      </c>
      <c r="D55" s="27" t="s">
        <v>68</v>
      </c>
      <c r="E55" s="27">
        <v>16.875</v>
      </c>
      <c r="F55" s="27">
        <v>10.294117647058824</v>
      </c>
      <c r="G55" s="20">
        <v>27.33</v>
      </c>
      <c r="H55" s="27">
        <f t="shared" si="4"/>
        <v>18.166372549019609</v>
      </c>
    </row>
    <row r="56" spans="2:8" x14ac:dyDescent="0.25">
      <c r="B56" s="25" t="s">
        <v>18</v>
      </c>
      <c r="C56" s="28" t="s">
        <v>46</v>
      </c>
      <c r="D56" s="28" t="s">
        <v>68</v>
      </c>
      <c r="E56" s="28">
        <v>41.5625</v>
      </c>
      <c r="F56" s="28">
        <v>41.764705882352942</v>
      </c>
      <c r="G56" s="21">
        <v>41.33</v>
      </c>
      <c r="H56" s="28">
        <f t="shared" si="4"/>
        <v>41.552401960784316</v>
      </c>
    </row>
    <row r="57" spans="2:8" x14ac:dyDescent="0.25">
      <c r="B57" s="23" t="s">
        <v>20</v>
      </c>
      <c r="C57" s="27" t="s">
        <v>21</v>
      </c>
      <c r="D57" s="27" t="s">
        <v>68</v>
      </c>
      <c r="E57" s="27">
        <v>6.5625</v>
      </c>
      <c r="F57" s="27">
        <v>10</v>
      </c>
      <c r="G57" s="20">
        <v>8.67</v>
      </c>
      <c r="H57" s="27">
        <f t="shared" si="4"/>
        <v>8.4108333333333345</v>
      </c>
    </row>
    <row r="58" spans="2:8" x14ac:dyDescent="0.25">
      <c r="B58" s="23" t="s">
        <v>22</v>
      </c>
      <c r="C58" s="27" t="s">
        <v>47</v>
      </c>
      <c r="D58" s="27" t="s">
        <v>68</v>
      </c>
      <c r="E58" s="27">
        <v>0.625</v>
      </c>
      <c r="F58" s="27">
        <v>0.29411764705882354</v>
      </c>
      <c r="G58" s="20">
        <v>1.67</v>
      </c>
      <c r="H58" s="27">
        <f t="shared" si="4"/>
        <v>0.8630392156862744</v>
      </c>
    </row>
    <row r="59" spans="2:8" x14ac:dyDescent="0.25">
      <c r="B59" s="23" t="s">
        <v>24</v>
      </c>
      <c r="C59" s="27" t="s">
        <v>23</v>
      </c>
      <c r="D59" s="27" t="s">
        <v>68</v>
      </c>
      <c r="E59" s="27">
        <v>0.3125</v>
      </c>
      <c r="F59" s="27">
        <v>0.58823529411764708</v>
      </c>
      <c r="G59" s="20">
        <v>0.33</v>
      </c>
      <c r="H59" s="27">
        <f t="shared" si="4"/>
        <v>0.41024509803921566</v>
      </c>
    </row>
    <row r="60" spans="2:8" x14ac:dyDescent="0.25">
      <c r="B60" s="23" t="s">
        <v>26</v>
      </c>
      <c r="C60" s="27" t="s">
        <v>25</v>
      </c>
      <c r="D60" s="27" t="s">
        <v>68</v>
      </c>
      <c r="E60" s="27">
        <v>1.5625</v>
      </c>
      <c r="F60" s="27">
        <v>0.58823529411764708</v>
      </c>
      <c r="G60" s="20">
        <v>2.33</v>
      </c>
      <c r="H60" s="27">
        <f t="shared" si="4"/>
        <v>1.4935784313725489</v>
      </c>
    </row>
    <row r="61" spans="2:8" x14ac:dyDescent="0.25">
      <c r="B61" s="23" t="s">
        <v>28</v>
      </c>
      <c r="C61" s="27" t="s">
        <v>27</v>
      </c>
      <c r="D61" s="27" t="s">
        <v>68</v>
      </c>
      <c r="E61" s="27">
        <v>2.1875</v>
      </c>
      <c r="F61" s="27">
        <v>1.4705882352941175</v>
      </c>
      <c r="G61" s="20">
        <v>0.33</v>
      </c>
      <c r="H61" s="27">
        <f t="shared" si="4"/>
        <v>1.3293627450980392</v>
      </c>
    </row>
    <row r="62" spans="2:8" x14ac:dyDescent="0.25">
      <c r="B62" s="23" t="s">
        <v>30</v>
      </c>
      <c r="C62" s="27" t="s">
        <v>48</v>
      </c>
      <c r="D62" s="27" t="s">
        <v>68</v>
      </c>
      <c r="E62" s="27">
        <v>28.749999999999996</v>
      </c>
      <c r="F62" s="27">
        <v>32.352941176470587</v>
      </c>
      <c r="G62" s="20">
        <v>27</v>
      </c>
      <c r="H62" s="27">
        <f t="shared" si="4"/>
        <v>29.367647058823525</v>
      </c>
    </row>
    <row r="63" spans="2:8" x14ac:dyDescent="0.25">
      <c r="B63" s="23" t="s">
        <v>32</v>
      </c>
      <c r="C63" s="27" t="s">
        <v>49</v>
      </c>
      <c r="D63" s="27" t="s">
        <v>68</v>
      </c>
      <c r="E63" s="27">
        <v>0.625</v>
      </c>
      <c r="F63" s="27">
        <v>0.29411764705882354</v>
      </c>
      <c r="G63" s="20">
        <v>0</v>
      </c>
      <c r="H63" s="27">
        <f t="shared" si="4"/>
        <v>0.30637254901960786</v>
      </c>
    </row>
    <row r="64" spans="2:8" x14ac:dyDescent="0.25">
      <c r="B64" s="23" t="s">
        <v>34</v>
      </c>
      <c r="C64" s="27" t="s">
        <v>50</v>
      </c>
      <c r="D64" s="27" t="s">
        <v>68</v>
      </c>
      <c r="E64" s="27">
        <v>0</v>
      </c>
      <c r="F64" s="27">
        <v>0.29411764705882354</v>
      </c>
      <c r="G64" s="20">
        <v>0.67</v>
      </c>
      <c r="H64" s="27">
        <f t="shared" si="4"/>
        <v>0.32137254901960782</v>
      </c>
    </row>
    <row r="65" spans="2:8" x14ac:dyDescent="0.25">
      <c r="B65" s="23" t="s">
        <v>36</v>
      </c>
      <c r="C65" s="27" t="s">
        <v>51</v>
      </c>
      <c r="D65" s="27" t="s">
        <v>68</v>
      </c>
      <c r="E65" s="27">
        <v>0</v>
      </c>
      <c r="F65" s="27">
        <v>0</v>
      </c>
      <c r="G65" s="20">
        <v>0</v>
      </c>
      <c r="H65" s="27">
        <f t="shared" si="4"/>
        <v>0</v>
      </c>
    </row>
    <row r="66" spans="2:8" x14ac:dyDescent="0.25">
      <c r="B66" s="23" t="s">
        <v>38</v>
      </c>
      <c r="C66" s="27" t="s">
        <v>52</v>
      </c>
      <c r="D66" s="27" t="s">
        <v>68</v>
      </c>
      <c r="E66" s="27">
        <v>0</v>
      </c>
      <c r="F66" s="27">
        <v>0</v>
      </c>
      <c r="G66" s="20">
        <v>0.67</v>
      </c>
      <c r="H66" s="27">
        <f t="shared" si="4"/>
        <v>0.22333333333333336</v>
      </c>
    </row>
    <row r="67" spans="2:8" x14ac:dyDescent="0.25">
      <c r="B67" s="23" t="s">
        <v>53</v>
      </c>
      <c r="C67" s="27" t="s">
        <v>54</v>
      </c>
      <c r="D67" s="27" t="s">
        <v>68</v>
      </c>
      <c r="E67" s="27">
        <v>17.8125</v>
      </c>
      <c r="F67" s="27">
        <v>12.352941176470589</v>
      </c>
      <c r="G67" s="20">
        <v>17</v>
      </c>
      <c r="H67" s="27">
        <f t="shared" si="4"/>
        <v>15.721813725490195</v>
      </c>
    </row>
    <row r="68" spans="2:8" x14ac:dyDescent="0.25">
      <c r="B68" s="23" t="s">
        <v>55</v>
      </c>
      <c r="C68" s="27" t="s">
        <v>56</v>
      </c>
      <c r="D68" s="27" t="s">
        <v>68</v>
      </c>
      <c r="E68" s="27">
        <v>100</v>
      </c>
      <c r="F68" s="27">
        <v>100.00000000000001</v>
      </c>
      <c r="G68" s="51">
        <v>100</v>
      </c>
      <c r="H68" s="27">
        <f t="shared" si="4"/>
        <v>100</v>
      </c>
    </row>
    <row r="71" spans="2:8" x14ac:dyDescent="0.25">
      <c r="B71" s="8"/>
      <c r="C71" s="9" t="s">
        <v>62</v>
      </c>
      <c r="D71" s="9" t="s">
        <v>66</v>
      </c>
      <c r="E71" s="9" t="s">
        <v>67</v>
      </c>
      <c r="F71" s="8" t="s">
        <v>59</v>
      </c>
      <c r="G71" s="9" t="s">
        <v>69</v>
      </c>
      <c r="H71" s="9" t="s">
        <v>70</v>
      </c>
    </row>
    <row r="72" spans="2:8" x14ac:dyDescent="0.25">
      <c r="B72" s="4" t="s">
        <v>41</v>
      </c>
      <c r="C72" s="4" t="s">
        <v>42</v>
      </c>
      <c r="D72" s="74" t="s">
        <v>43</v>
      </c>
      <c r="E72" s="74"/>
      <c r="F72" s="74"/>
      <c r="G72" s="74"/>
      <c r="H72" s="74"/>
    </row>
    <row r="73" spans="2:8" x14ac:dyDescent="0.25">
      <c r="B73" s="27" t="s">
        <v>6</v>
      </c>
      <c r="C73" s="27" t="s">
        <v>7</v>
      </c>
      <c r="D73" s="27" t="s">
        <v>68</v>
      </c>
      <c r="E73" s="27">
        <v>7.647058823529413</v>
      </c>
      <c r="F73" s="27">
        <v>8.75</v>
      </c>
      <c r="G73" s="20">
        <v>6.56</v>
      </c>
      <c r="H73" s="27">
        <f>(E73+F73+G73)/3</f>
        <v>7.6523529411764706</v>
      </c>
    </row>
    <row r="74" spans="2:8" x14ac:dyDescent="0.25">
      <c r="B74" s="27" t="s">
        <v>8</v>
      </c>
      <c r="C74" s="27" t="s">
        <v>9</v>
      </c>
      <c r="D74" s="27" t="s">
        <v>68</v>
      </c>
      <c r="E74" s="27">
        <v>3.5294117647058827</v>
      </c>
      <c r="F74" s="27">
        <v>3.75</v>
      </c>
      <c r="G74" s="20">
        <v>0.63</v>
      </c>
      <c r="H74" s="27">
        <f t="shared" ref="H74:H91" si="5">(E74+F74+G74)/3</f>
        <v>2.6364705882352939</v>
      </c>
    </row>
    <row r="75" spans="2:8" x14ac:dyDescent="0.25">
      <c r="B75" s="27" t="s">
        <v>10</v>
      </c>
      <c r="C75" s="27" t="s">
        <v>11</v>
      </c>
      <c r="D75" s="27" t="s">
        <v>68</v>
      </c>
      <c r="E75" s="27">
        <v>1.7647058823529413</v>
      </c>
      <c r="F75" s="27">
        <v>0.3125</v>
      </c>
      <c r="G75" s="20">
        <v>1.25</v>
      </c>
      <c r="H75" s="27">
        <f t="shared" si="5"/>
        <v>1.1090686274509804</v>
      </c>
    </row>
    <row r="76" spans="2:8" x14ac:dyDescent="0.25">
      <c r="B76" s="27" t="s">
        <v>12</v>
      </c>
      <c r="C76" s="27" t="s">
        <v>44</v>
      </c>
      <c r="D76" s="27" t="s">
        <v>68</v>
      </c>
      <c r="E76" s="27">
        <v>2.0588235294117649</v>
      </c>
      <c r="F76" s="27">
        <v>1.5625</v>
      </c>
      <c r="G76" s="20">
        <v>1.56</v>
      </c>
      <c r="H76" s="27">
        <f t="shared" si="5"/>
        <v>1.7271078431372551</v>
      </c>
    </row>
    <row r="77" spans="2:8" x14ac:dyDescent="0.25">
      <c r="B77" s="27" t="s">
        <v>14</v>
      </c>
      <c r="C77" s="27" t="s">
        <v>45</v>
      </c>
      <c r="D77" s="27" t="s">
        <v>68</v>
      </c>
      <c r="E77" s="27">
        <v>9.1176470588235308</v>
      </c>
      <c r="F77" s="27">
        <v>8.4375</v>
      </c>
      <c r="G77" s="20">
        <v>5.31</v>
      </c>
      <c r="H77" s="27">
        <f t="shared" si="5"/>
        <v>7.6217156862745092</v>
      </c>
    </row>
    <row r="78" spans="2:8" x14ac:dyDescent="0.25">
      <c r="B78" s="27" t="s">
        <v>16</v>
      </c>
      <c r="C78" s="27" t="s">
        <v>17</v>
      </c>
      <c r="D78" s="27" t="s">
        <v>68</v>
      </c>
      <c r="E78" s="27">
        <v>16.47058823529412</v>
      </c>
      <c r="F78" s="27">
        <v>13.4375</v>
      </c>
      <c r="G78" s="20">
        <v>21.56</v>
      </c>
      <c r="H78" s="27">
        <f t="shared" si="5"/>
        <v>17.156029411764706</v>
      </c>
    </row>
    <row r="79" spans="2:8" x14ac:dyDescent="0.25">
      <c r="B79" s="28" t="s">
        <v>18</v>
      </c>
      <c r="C79" s="28" t="s">
        <v>46</v>
      </c>
      <c r="D79" s="28" t="s">
        <v>68</v>
      </c>
      <c r="E79" s="28">
        <v>40.588235294117645</v>
      </c>
      <c r="F79" s="28">
        <v>36.25</v>
      </c>
      <c r="G79" s="21">
        <v>36.880000000000003</v>
      </c>
      <c r="H79" s="28">
        <f t="shared" si="5"/>
        <v>37.906078431372549</v>
      </c>
    </row>
    <row r="80" spans="2:8" x14ac:dyDescent="0.25">
      <c r="B80" s="27" t="s">
        <v>20</v>
      </c>
      <c r="C80" s="27" t="s">
        <v>21</v>
      </c>
      <c r="D80" s="27" t="s">
        <v>68</v>
      </c>
      <c r="E80" s="27">
        <v>5.5882352941176476</v>
      </c>
      <c r="F80" s="27">
        <v>7.1874999999999991</v>
      </c>
      <c r="G80" s="20">
        <v>7.81</v>
      </c>
      <c r="H80" s="27">
        <f t="shared" si="5"/>
        <v>6.8619117647058827</v>
      </c>
    </row>
    <row r="81" spans="2:8" x14ac:dyDescent="0.25">
      <c r="B81" s="27" t="s">
        <v>22</v>
      </c>
      <c r="C81" s="27" t="s">
        <v>47</v>
      </c>
      <c r="D81" s="27" t="s">
        <v>68</v>
      </c>
      <c r="E81" s="27">
        <v>0.88235294117647067</v>
      </c>
      <c r="F81" s="27">
        <v>0.625</v>
      </c>
      <c r="G81" s="20">
        <v>0.31</v>
      </c>
      <c r="H81" s="27">
        <f t="shared" si="5"/>
        <v>0.60578431372549024</v>
      </c>
    </row>
    <row r="82" spans="2:8" x14ac:dyDescent="0.25">
      <c r="B82" s="27" t="s">
        <v>24</v>
      </c>
      <c r="C82" s="27" t="s">
        <v>23</v>
      </c>
      <c r="D82" s="27" t="s">
        <v>68</v>
      </c>
      <c r="E82" s="27">
        <v>0.29411764705882359</v>
      </c>
      <c r="F82" s="27">
        <v>0.9375</v>
      </c>
      <c r="G82" s="20">
        <v>0.63</v>
      </c>
      <c r="H82" s="27">
        <f t="shared" si="5"/>
        <v>0.62053921568627457</v>
      </c>
    </row>
    <row r="83" spans="2:8" x14ac:dyDescent="0.25">
      <c r="B83" s="27" t="s">
        <v>26</v>
      </c>
      <c r="C83" s="27" t="s">
        <v>25</v>
      </c>
      <c r="D83" s="27" t="s">
        <v>68</v>
      </c>
      <c r="E83" s="27">
        <v>1.7647058823529413</v>
      </c>
      <c r="F83" s="27">
        <v>1.25</v>
      </c>
      <c r="G83" s="20">
        <v>1.56</v>
      </c>
      <c r="H83" s="27">
        <f t="shared" si="5"/>
        <v>1.5249019607843135</v>
      </c>
    </row>
    <row r="84" spans="2:8" x14ac:dyDescent="0.25">
      <c r="B84" s="27" t="s">
        <v>28</v>
      </c>
      <c r="C84" s="27" t="s">
        <v>27</v>
      </c>
      <c r="D84" s="27" t="s">
        <v>68</v>
      </c>
      <c r="E84" s="27">
        <v>1.4705882352941178</v>
      </c>
      <c r="F84" s="27">
        <v>1.5625</v>
      </c>
      <c r="G84" s="20">
        <v>0.94</v>
      </c>
      <c r="H84" s="27">
        <f t="shared" si="5"/>
        <v>1.3243627450980393</v>
      </c>
    </row>
    <row r="85" spans="2:8" x14ac:dyDescent="0.25">
      <c r="B85" s="27" t="s">
        <v>30</v>
      </c>
      <c r="C85" s="27" t="s">
        <v>48</v>
      </c>
      <c r="D85" s="27" t="s">
        <v>68</v>
      </c>
      <c r="E85" s="27">
        <v>31.176470588235297</v>
      </c>
      <c r="F85" s="27">
        <v>25</v>
      </c>
      <c r="G85" s="20">
        <v>23.75</v>
      </c>
      <c r="H85" s="27">
        <f t="shared" si="5"/>
        <v>26.6421568627451</v>
      </c>
    </row>
    <row r="86" spans="2:8" x14ac:dyDescent="0.25">
      <c r="B86" s="27" t="s">
        <v>32</v>
      </c>
      <c r="C86" s="27" t="s">
        <v>49</v>
      </c>
      <c r="D86" s="27" t="s">
        <v>68</v>
      </c>
      <c r="E86" s="27">
        <v>3.5294117647058827</v>
      </c>
      <c r="F86" s="27">
        <v>10.3125</v>
      </c>
      <c r="G86" s="20">
        <v>11.56</v>
      </c>
      <c r="H86" s="27">
        <f t="shared" si="5"/>
        <v>8.467303921568627</v>
      </c>
    </row>
    <row r="87" spans="2:8" x14ac:dyDescent="0.25">
      <c r="B87" s="27" t="s">
        <v>34</v>
      </c>
      <c r="C87" s="27" t="s">
        <v>50</v>
      </c>
      <c r="D87" s="27" t="s">
        <v>68</v>
      </c>
      <c r="E87" s="27">
        <v>0.88235294117647067</v>
      </c>
      <c r="F87" s="27">
        <v>0.625</v>
      </c>
      <c r="G87" s="20">
        <v>0.31</v>
      </c>
      <c r="H87" s="27">
        <f t="shared" si="5"/>
        <v>0.60578431372549024</v>
      </c>
    </row>
    <row r="88" spans="2:8" x14ac:dyDescent="0.25">
      <c r="B88" s="27" t="s">
        <v>36</v>
      </c>
      <c r="C88" s="27" t="s">
        <v>51</v>
      </c>
      <c r="D88" s="27" t="s">
        <v>68</v>
      </c>
      <c r="E88" s="27">
        <v>0</v>
      </c>
      <c r="F88" s="27">
        <v>2.5</v>
      </c>
      <c r="G88" s="20">
        <v>0</v>
      </c>
      <c r="H88" s="27">
        <f t="shared" si="5"/>
        <v>0.83333333333333337</v>
      </c>
    </row>
    <row r="89" spans="2:8" x14ac:dyDescent="0.25">
      <c r="B89" s="27" t="s">
        <v>38</v>
      </c>
      <c r="C89" s="27" t="s">
        <v>52</v>
      </c>
      <c r="D89" s="27" t="s">
        <v>68</v>
      </c>
      <c r="E89" s="27">
        <v>0</v>
      </c>
      <c r="F89" s="27">
        <v>0</v>
      </c>
      <c r="G89" s="20">
        <v>0</v>
      </c>
      <c r="H89" s="27">
        <f t="shared" si="5"/>
        <v>0</v>
      </c>
    </row>
    <row r="90" spans="2:8" x14ac:dyDescent="0.25">
      <c r="B90" s="27" t="s">
        <v>53</v>
      </c>
      <c r="C90" s="27" t="s">
        <v>54</v>
      </c>
      <c r="D90" s="27" t="s">
        <v>68</v>
      </c>
      <c r="E90" s="27">
        <v>13.823529411764708</v>
      </c>
      <c r="F90" s="27">
        <v>13.749999999999998</v>
      </c>
      <c r="G90" s="20">
        <v>16.25</v>
      </c>
      <c r="H90" s="27">
        <f t="shared" si="5"/>
        <v>14.607843137254903</v>
      </c>
    </row>
    <row r="91" spans="2:8" x14ac:dyDescent="0.25">
      <c r="B91" s="27" t="s">
        <v>55</v>
      </c>
      <c r="C91" s="27" t="s">
        <v>56</v>
      </c>
      <c r="D91" s="27" t="s">
        <v>68</v>
      </c>
      <c r="E91" s="27">
        <v>100</v>
      </c>
      <c r="F91" s="27">
        <v>100</v>
      </c>
      <c r="G91" s="51">
        <f>SUM(G79:G90)</f>
        <v>100.00000000000001</v>
      </c>
      <c r="H91" s="27">
        <f t="shared" si="5"/>
        <v>100</v>
      </c>
    </row>
    <row r="93" spans="2:8" x14ac:dyDescent="0.25">
      <c r="B93" s="8"/>
      <c r="C93" s="9" t="s">
        <v>63</v>
      </c>
      <c r="D93" s="9" t="s">
        <v>66</v>
      </c>
      <c r="E93" s="9" t="s">
        <v>67</v>
      </c>
      <c r="F93" s="8" t="s">
        <v>59</v>
      </c>
      <c r="G93" s="9" t="s">
        <v>69</v>
      </c>
      <c r="H93" s="9" t="s">
        <v>70</v>
      </c>
    </row>
    <row r="94" spans="2:8" x14ac:dyDescent="0.25">
      <c r="B94" s="4" t="s">
        <v>41</v>
      </c>
      <c r="C94" s="4" t="s">
        <v>42</v>
      </c>
      <c r="D94" s="74" t="s">
        <v>43</v>
      </c>
      <c r="E94" s="74"/>
      <c r="F94" s="74"/>
      <c r="G94" s="74"/>
      <c r="H94" s="74"/>
    </row>
    <row r="95" spans="2:8" x14ac:dyDescent="0.25">
      <c r="B95" s="27" t="s">
        <v>6</v>
      </c>
      <c r="C95" s="27" t="s">
        <v>7</v>
      </c>
      <c r="D95" s="27" t="s">
        <v>68</v>
      </c>
      <c r="E95" s="27">
        <v>2.5</v>
      </c>
      <c r="F95" s="27">
        <v>3.5294117647058818</v>
      </c>
      <c r="G95" s="20">
        <v>1.56</v>
      </c>
      <c r="H95" s="27">
        <f>(E95+F95+G95)/3</f>
        <v>2.5298039215686274</v>
      </c>
    </row>
    <row r="96" spans="2:8" x14ac:dyDescent="0.25">
      <c r="B96" s="27" t="s">
        <v>8</v>
      </c>
      <c r="C96" s="27" t="s">
        <v>9</v>
      </c>
      <c r="D96" s="27" t="s">
        <v>68</v>
      </c>
      <c r="E96" s="27">
        <v>7.5</v>
      </c>
      <c r="F96" s="27">
        <v>12.058823529411766</v>
      </c>
      <c r="G96" s="20">
        <v>0.63</v>
      </c>
      <c r="H96" s="27">
        <f t="shared" ref="H96:H113" si="6">(E96+F96+G96)/3</f>
        <v>6.7296078431372557</v>
      </c>
    </row>
    <row r="97" spans="2:8" x14ac:dyDescent="0.25">
      <c r="B97" s="27" t="s">
        <v>10</v>
      </c>
      <c r="C97" s="27" t="s">
        <v>11</v>
      </c>
      <c r="D97" s="27" t="s">
        <v>68</v>
      </c>
      <c r="E97" s="27">
        <v>2.8124999999999996</v>
      </c>
      <c r="F97" s="27">
        <v>3.235294117647058</v>
      </c>
      <c r="G97" s="20">
        <v>0</v>
      </c>
      <c r="H97" s="27">
        <f t="shared" si="6"/>
        <v>2.0159313725490193</v>
      </c>
    </row>
    <row r="98" spans="2:8" x14ac:dyDescent="0.25">
      <c r="B98" s="27" t="s">
        <v>12</v>
      </c>
      <c r="C98" s="27" t="s">
        <v>44</v>
      </c>
      <c r="D98" s="27" t="s">
        <v>68</v>
      </c>
      <c r="E98" s="27">
        <v>1.25</v>
      </c>
      <c r="F98" s="27">
        <v>2.9411764705882351</v>
      </c>
      <c r="G98" s="20">
        <v>0.94</v>
      </c>
      <c r="H98" s="27">
        <f t="shared" si="6"/>
        <v>1.7103921568627449</v>
      </c>
    </row>
    <row r="99" spans="2:8" x14ac:dyDescent="0.25">
      <c r="B99" s="27" t="s">
        <v>14</v>
      </c>
      <c r="C99" s="27" t="s">
        <v>45</v>
      </c>
      <c r="D99" s="27" t="s">
        <v>68</v>
      </c>
      <c r="E99" s="27">
        <v>6.8749999999999991</v>
      </c>
      <c r="F99" s="27">
        <v>10</v>
      </c>
      <c r="G99" s="20">
        <v>5.94</v>
      </c>
      <c r="H99" s="27">
        <f t="shared" si="6"/>
        <v>7.6050000000000004</v>
      </c>
    </row>
    <row r="100" spans="2:8" x14ac:dyDescent="0.25">
      <c r="B100" s="27" t="s">
        <v>16</v>
      </c>
      <c r="C100" s="27" t="s">
        <v>17</v>
      </c>
      <c r="D100" s="27" t="s">
        <v>68</v>
      </c>
      <c r="E100" s="27">
        <v>22.1875</v>
      </c>
      <c r="F100" s="27">
        <v>14.117647058823527</v>
      </c>
      <c r="G100" s="20">
        <v>31.88</v>
      </c>
      <c r="H100" s="27">
        <f t="shared" si="6"/>
        <v>22.728382352941178</v>
      </c>
    </row>
    <row r="101" spans="2:8" x14ac:dyDescent="0.25">
      <c r="B101" s="28" t="s">
        <v>18</v>
      </c>
      <c r="C101" s="28" t="s">
        <v>46</v>
      </c>
      <c r="D101" s="28" t="s">
        <v>68</v>
      </c>
      <c r="E101" s="28">
        <v>43.125</v>
      </c>
      <c r="F101" s="28">
        <v>45.882352941176464</v>
      </c>
      <c r="G101" s="21">
        <v>40.94</v>
      </c>
      <c r="H101" s="28">
        <f t="shared" si="6"/>
        <v>43.315784313725487</v>
      </c>
    </row>
    <row r="102" spans="2:8" x14ac:dyDescent="0.25">
      <c r="B102" s="27" t="s">
        <v>20</v>
      </c>
      <c r="C102" s="27" t="s">
        <v>21</v>
      </c>
      <c r="D102" s="27" t="s">
        <v>68</v>
      </c>
      <c r="E102" s="27">
        <v>8.4375</v>
      </c>
      <c r="F102" s="27">
        <v>6.470588235294116</v>
      </c>
      <c r="G102" s="20">
        <v>11.88</v>
      </c>
      <c r="H102" s="27">
        <f t="shared" si="6"/>
        <v>8.9293627450980395</v>
      </c>
    </row>
    <row r="103" spans="2:8" x14ac:dyDescent="0.25">
      <c r="B103" s="27" t="s">
        <v>22</v>
      </c>
      <c r="C103" s="27" t="s">
        <v>47</v>
      </c>
      <c r="D103" s="27" t="s">
        <v>68</v>
      </c>
      <c r="E103" s="27">
        <v>0.625</v>
      </c>
      <c r="F103" s="27">
        <v>0.29411764705882354</v>
      </c>
      <c r="G103" s="20">
        <v>0.31</v>
      </c>
      <c r="H103" s="27">
        <f t="shared" si="6"/>
        <v>0.4097058823529412</v>
      </c>
    </row>
    <row r="104" spans="2:8" x14ac:dyDescent="0.25">
      <c r="B104" s="27" t="s">
        <v>24</v>
      </c>
      <c r="C104" s="27" t="s">
        <v>23</v>
      </c>
      <c r="D104" s="27" t="s">
        <v>68</v>
      </c>
      <c r="E104" s="27">
        <v>0.625</v>
      </c>
      <c r="F104" s="27">
        <v>1.4705882352941175</v>
      </c>
      <c r="G104" s="20">
        <v>0.31</v>
      </c>
      <c r="H104" s="27">
        <f t="shared" si="6"/>
        <v>0.80186274509803923</v>
      </c>
    </row>
    <row r="105" spans="2:8" x14ac:dyDescent="0.25">
      <c r="B105" s="27" t="s">
        <v>26</v>
      </c>
      <c r="C105" s="27" t="s">
        <v>25</v>
      </c>
      <c r="D105" s="27" t="s">
        <v>68</v>
      </c>
      <c r="E105" s="27">
        <v>2.1875</v>
      </c>
      <c r="F105" s="27">
        <v>1.7647058823529409</v>
      </c>
      <c r="G105" s="20">
        <v>1.25</v>
      </c>
      <c r="H105" s="27">
        <f t="shared" si="6"/>
        <v>1.7340686274509804</v>
      </c>
    </row>
    <row r="106" spans="2:8" x14ac:dyDescent="0.25">
      <c r="B106" s="27" t="s">
        <v>28</v>
      </c>
      <c r="C106" s="27" t="s">
        <v>27</v>
      </c>
      <c r="D106" s="27" t="s">
        <v>68</v>
      </c>
      <c r="E106" s="27">
        <v>1.875</v>
      </c>
      <c r="F106" s="27">
        <v>3.235294117647058</v>
      </c>
      <c r="G106" s="20">
        <v>0.94</v>
      </c>
      <c r="H106" s="27">
        <f t="shared" si="6"/>
        <v>2.0167647058823523</v>
      </c>
    </row>
    <row r="107" spans="2:8" x14ac:dyDescent="0.25">
      <c r="B107" s="27" t="s">
        <v>30</v>
      </c>
      <c r="C107" s="27" t="s">
        <v>48</v>
      </c>
      <c r="D107" s="27" t="s">
        <v>68</v>
      </c>
      <c r="E107" s="27">
        <v>26.25</v>
      </c>
      <c r="F107" s="27">
        <v>24.411764705882355</v>
      </c>
      <c r="G107" s="20">
        <v>23.75</v>
      </c>
      <c r="H107" s="27">
        <f t="shared" si="6"/>
        <v>24.803921568627448</v>
      </c>
    </row>
    <row r="108" spans="2:8" x14ac:dyDescent="0.25">
      <c r="B108" s="27" t="s">
        <v>32</v>
      </c>
      <c r="C108" s="27" t="s">
        <v>49</v>
      </c>
      <c r="D108" s="27" t="s">
        <v>68</v>
      </c>
      <c r="E108" s="27">
        <v>2.1875</v>
      </c>
      <c r="F108" s="27">
        <v>5.2941176470588225</v>
      </c>
      <c r="G108" s="20">
        <v>8.44</v>
      </c>
      <c r="H108" s="27">
        <f t="shared" si="6"/>
        <v>5.3072058823529407</v>
      </c>
    </row>
    <row r="109" spans="2:8" x14ac:dyDescent="0.25">
      <c r="B109" s="27" t="s">
        <v>34</v>
      </c>
      <c r="C109" s="27" t="s">
        <v>50</v>
      </c>
      <c r="D109" s="27" t="s">
        <v>68</v>
      </c>
      <c r="E109" s="27">
        <v>0.9375</v>
      </c>
      <c r="F109" s="27">
        <v>0.58823529411764708</v>
      </c>
      <c r="G109" s="20">
        <v>0</v>
      </c>
      <c r="H109" s="27">
        <f t="shared" si="6"/>
        <v>0.5085784313725491</v>
      </c>
    </row>
    <row r="110" spans="2:8" x14ac:dyDescent="0.25">
      <c r="B110" s="27" t="s">
        <v>36</v>
      </c>
      <c r="C110" s="27" t="s">
        <v>51</v>
      </c>
      <c r="D110" s="27" t="s">
        <v>68</v>
      </c>
      <c r="E110" s="27">
        <v>0</v>
      </c>
      <c r="F110" s="27">
        <v>0</v>
      </c>
      <c r="G110" s="20">
        <f>F110*100/F113</f>
        <v>0</v>
      </c>
      <c r="H110" s="27">
        <f t="shared" si="6"/>
        <v>0</v>
      </c>
    </row>
    <row r="111" spans="2:8" x14ac:dyDescent="0.25">
      <c r="B111" s="27" t="s">
        <v>38</v>
      </c>
      <c r="C111" s="27" t="s">
        <v>52</v>
      </c>
      <c r="D111" s="27" t="s">
        <v>68</v>
      </c>
      <c r="E111" s="27">
        <v>0</v>
      </c>
      <c r="F111" s="27">
        <v>0</v>
      </c>
      <c r="G111" s="20">
        <f>F111*100/F113</f>
        <v>0</v>
      </c>
      <c r="H111" s="27">
        <f t="shared" si="6"/>
        <v>0</v>
      </c>
    </row>
    <row r="112" spans="2:8" x14ac:dyDescent="0.25">
      <c r="B112" s="27" t="s">
        <v>53</v>
      </c>
      <c r="C112" s="27" t="s">
        <v>54</v>
      </c>
      <c r="D112" s="27" t="s">
        <v>68</v>
      </c>
      <c r="E112" s="27">
        <v>13.749999999999998</v>
      </c>
      <c r="F112" s="27">
        <v>10.588235294117645</v>
      </c>
      <c r="G112" s="20">
        <v>12.19</v>
      </c>
      <c r="H112" s="27">
        <f t="shared" si="6"/>
        <v>12.176078431372547</v>
      </c>
    </row>
    <row r="113" spans="2:8" x14ac:dyDescent="0.25">
      <c r="B113" s="27" t="s">
        <v>55</v>
      </c>
      <c r="C113" s="27" t="s">
        <v>56</v>
      </c>
      <c r="D113" s="27" t="s">
        <v>68</v>
      </c>
      <c r="E113" s="27">
        <v>100</v>
      </c>
      <c r="F113" s="27">
        <v>100</v>
      </c>
      <c r="G113" s="51">
        <f>SUM(G101:G112)</f>
        <v>100.00999999999999</v>
      </c>
      <c r="H113" s="27">
        <f t="shared" si="6"/>
        <v>100.00333333333333</v>
      </c>
    </row>
    <row r="115" spans="2:8" x14ac:dyDescent="0.25">
      <c r="B115" s="8"/>
      <c r="C115" s="9" t="s">
        <v>64</v>
      </c>
      <c r="D115" s="9" t="s">
        <v>66</v>
      </c>
      <c r="E115" s="9" t="s">
        <v>67</v>
      </c>
      <c r="F115" s="8" t="s">
        <v>65</v>
      </c>
      <c r="G115" s="9" t="s">
        <v>69</v>
      </c>
      <c r="H115" s="9" t="s">
        <v>70</v>
      </c>
    </row>
    <row r="116" spans="2:8" x14ac:dyDescent="0.25">
      <c r="B116" s="4" t="s">
        <v>41</v>
      </c>
      <c r="C116" s="4" t="s">
        <v>42</v>
      </c>
      <c r="D116" s="74" t="s">
        <v>43</v>
      </c>
      <c r="E116" s="74"/>
      <c r="F116" s="74"/>
      <c r="G116" s="74"/>
      <c r="H116" s="74"/>
    </row>
    <row r="117" spans="2:8" ht="15.75" x14ac:dyDescent="0.25">
      <c r="B117" s="33" t="s">
        <v>6</v>
      </c>
      <c r="C117" s="33" t="s">
        <v>7</v>
      </c>
      <c r="D117" s="33" t="s">
        <v>68</v>
      </c>
      <c r="E117" s="33">
        <v>4</v>
      </c>
      <c r="F117" s="33">
        <v>2.1212121212121211</v>
      </c>
      <c r="G117" s="39">
        <v>2.67</v>
      </c>
      <c r="H117" s="33">
        <f>(E117+F117+G117)/3</f>
        <v>2.9304040404040403</v>
      </c>
    </row>
    <row r="118" spans="2:8" ht="15.75" x14ac:dyDescent="0.25">
      <c r="B118" s="33" t="s">
        <v>8</v>
      </c>
      <c r="C118" s="33" t="s">
        <v>9</v>
      </c>
      <c r="D118" s="33" t="s">
        <v>68</v>
      </c>
      <c r="E118" s="33">
        <v>8</v>
      </c>
      <c r="F118" s="33">
        <v>18.484848484848484</v>
      </c>
      <c r="G118" s="39">
        <v>2</v>
      </c>
      <c r="H118" s="33">
        <f t="shared" ref="H118:H135" si="7">(E118+F118+G118)/3</f>
        <v>9.4949494949494948</v>
      </c>
    </row>
    <row r="119" spans="2:8" ht="15.75" x14ac:dyDescent="0.25">
      <c r="B119" s="33" t="s">
        <v>10</v>
      </c>
      <c r="C119" s="33" t="s">
        <v>11</v>
      </c>
      <c r="D119" s="33" t="s">
        <v>68</v>
      </c>
      <c r="E119" s="33">
        <v>1</v>
      </c>
      <c r="F119" s="33">
        <v>3.6363636363636362</v>
      </c>
      <c r="G119" s="39">
        <v>0</v>
      </c>
      <c r="H119" s="33">
        <f t="shared" si="7"/>
        <v>1.5454545454545456</v>
      </c>
    </row>
    <row r="120" spans="2:8" ht="15.75" x14ac:dyDescent="0.25">
      <c r="B120" s="33" t="s">
        <v>12</v>
      </c>
      <c r="C120" s="33" t="s">
        <v>44</v>
      </c>
      <c r="D120" s="33" t="s">
        <v>68</v>
      </c>
      <c r="E120" s="33">
        <v>3.3333333333333335</v>
      </c>
      <c r="F120" s="33">
        <v>2.1212121212121211</v>
      </c>
      <c r="G120" s="39">
        <v>4</v>
      </c>
      <c r="H120" s="33">
        <f t="shared" si="7"/>
        <v>3.1515151515151518</v>
      </c>
    </row>
    <row r="121" spans="2:8" ht="15.75" x14ac:dyDescent="0.25">
      <c r="B121" s="33" t="s">
        <v>14</v>
      </c>
      <c r="C121" s="33" t="s">
        <v>45</v>
      </c>
      <c r="D121" s="33" t="s">
        <v>68</v>
      </c>
      <c r="E121" s="33">
        <v>5.6666666666666679</v>
      </c>
      <c r="F121" s="33">
        <v>7.8787878787878789</v>
      </c>
      <c r="G121" s="39">
        <v>2.33</v>
      </c>
      <c r="H121" s="33">
        <f t="shared" si="7"/>
        <v>5.291818181818182</v>
      </c>
    </row>
    <row r="122" spans="2:8" ht="15.75" x14ac:dyDescent="0.25">
      <c r="B122" s="33" t="s">
        <v>16</v>
      </c>
      <c r="C122" s="33" t="s">
        <v>17</v>
      </c>
      <c r="D122" s="33" t="s">
        <v>68</v>
      </c>
      <c r="E122" s="33">
        <v>20.333333333333332</v>
      </c>
      <c r="F122" s="33">
        <v>10.606060606060607</v>
      </c>
      <c r="G122" s="39">
        <v>26.33</v>
      </c>
      <c r="H122" s="33">
        <f t="shared" si="7"/>
        <v>19.089797979797979</v>
      </c>
    </row>
    <row r="123" spans="2:8" ht="15.75" x14ac:dyDescent="0.25">
      <c r="B123" s="37" t="s">
        <v>18</v>
      </c>
      <c r="C123" s="37" t="s">
        <v>46</v>
      </c>
      <c r="D123" s="37" t="s">
        <v>68</v>
      </c>
      <c r="E123" s="37">
        <v>42.333333333333336</v>
      </c>
      <c r="F123" s="37">
        <v>44.848484848484851</v>
      </c>
      <c r="G123" s="38">
        <v>37.33</v>
      </c>
      <c r="H123" s="37">
        <f t="shared" si="7"/>
        <v>41.503939393939397</v>
      </c>
    </row>
    <row r="124" spans="2:8" ht="15.75" x14ac:dyDescent="0.25">
      <c r="B124" s="33" t="s">
        <v>20</v>
      </c>
      <c r="C124" s="33" t="s">
        <v>21</v>
      </c>
      <c r="D124" s="33" t="s">
        <v>68</v>
      </c>
      <c r="E124" s="33">
        <v>8.6666666666666679</v>
      </c>
      <c r="F124" s="33">
        <v>5.7575757575757569</v>
      </c>
      <c r="G124" s="39">
        <f>F124*100/F135</f>
        <v>5.7575757575757569</v>
      </c>
      <c r="H124" s="33">
        <f t="shared" si="7"/>
        <v>6.7272727272727275</v>
      </c>
    </row>
    <row r="125" spans="2:8" ht="15.75" x14ac:dyDescent="0.25">
      <c r="B125" s="33" t="s">
        <v>22</v>
      </c>
      <c r="C125" s="33" t="s">
        <v>47</v>
      </c>
      <c r="D125" s="33" t="s">
        <v>68</v>
      </c>
      <c r="E125" s="33">
        <v>0.66666666666666674</v>
      </c>
      <c r="F125" s="33">
        <v>0.60606060606060608</v>
      </c>
      <c r="G125" s="39">
        <v>0.33</v>
      </c>
      <c r="H125" s="33">
        <f t="shared" si="7"/>
        <v>0.5342424242424243</v>
      </c>
    </row>
    <row r="126" spans="2:8" ht="15.75" x14ac:dyDescent="0.25">
      <c r="B126" s="33" t="s">
        <v>24</v>
      </c>
      <c r="C126" s="33" t="s">
        <v>23</v>
      </c>
      <c r="D126" s="33" t="s">
        <v>68</v>
      </c>
      <c r="E126" s="33">
        <v>1</v>
      </c>
      <c r="F126" s="33">
        <v>1.2121212121212122</v>
      </c>
      <c r="G126" s="39">
        <v>0.33</v>
      </c>
      <c r="H126" s="33">
        <f t="shared" si="7"/>
        <v>0.84737373737373733</v>
      </c>
    </row>
    <row r="127" spans="2:8" ht="15.75" x14ac:dyDescent="0.25">
      <c r="B127" s="33" t="s">
        <v>26</v>
      </c>
      <c r="C127" s="33" t="s">
        <v>25</v>
      </c>
      <c r="D127" s="33" t="s">
        <v>68</v>
      </c>
      <c r="E127" s="33">
        <v>3.6666666666666665</v>
      </c>
      <c r="F127" s="33">
        <v>2.7272727272727271</v>
      </c>
      <c r="G127" s="39">
        <v>0.67</v>
      </c>
      <c r="H127" s="33">
        <f t="shared" si="7"/>
        <v>2.3546464646464647</v>
      </c>
    </row>
    <row r="128" spans="2:8" ht="15.75" x14ac:dyDescent="0.25">
      <c r="B128" s="33" t="s">
        <v>28</v>
      </c>
      <c r="C128" s="33" t="s">
        <v>27</v>
      </c>
      <c r="D128" s="33" t="s">
        <v>68</v>
      </c>
      <c r="E128" s="33">
        <v>1</v>
      </c>
      <c r="F128" s="33">
        <v>1.2121212121212122</v>
      </c>
      <c r="G128" s="39">
        <v>0.33</v>
      </c>
      <c r="H128" s="33">
        <f t="shared" si="7"/>
        <v>0.84737373737373733</v>
      </c>
    </row>
    <row r="129" spans="2:8" ht="15.75" x14ac:dyDescent="0.25">
      <c r="B129" s="33" t="s">
        <v>30</v>
      </c>
      <c r="C129" s="33" t="s">
        <v>48</v>
      </c>
      <c r="D129" s="33" t="s">
        <v>68</v>
      </c>
      <c r="E129" s="33">
        <v>25.666666666666668</v>
      </c>
      <c r="F129" s="33">
        <v>21.212121212121215</v>
      </c>
      <c r="G129" s="39">
        <v>29.67</v>
      </c>
      <c r="H129" s="33">
        <f t="shared" si="7"/>
        <v>25.51626262626263</v>
      </c>
    </row>
    <row r="130" spans="2:8" ht="15.75" x14ac:dyDescent="0.25">
      <c r="B130" s="33" t="s">
        <v>32</v>
      </c>
      <c r="C130" s="33" t="s">
        <v>49</v>
      </c>
      <c r="D130" s="33" t="s">
        <v>68</v>
      </c>
      <c r="E130" s="33">
        <v>3.3333333333333335</v>
      </c>
      <c r="F130" s="33">
        <v>4.8484848484848486</v>
      </c>
      <c r="G130" s="39">
        <v>10</v>
      </c>
      <c r="H130" s="33">
        <f t="shared" si="7"/>
        <v>6.0606060606060597</v>
      </c>
    </row>
    <row r="131" spans="2:8" ht="15.75" x14ac:dyDescent="0.25">
      <c r="B131" s="33" t="s">
        <v>34</v>
      </c>
      <c r="C131" s="33" t="s">
        <v>50</v>
      </c>
      <c r="D131" s="33" t="s">
        <v>68</v>
      </c>
      <c r="E131" s="33">
        <v>0.66666666666666674</v>
      </c>
      <c r="F131" s="33">
        <v>0.90909090909090906</v>
      </c>
      <c r="G131" s="39">
        <v>0.33</v>
      </c>
      <c r="H131" s="33">
        <f t="shared" si="7"/>
        <v>0.63525252525252529</v>
      </c>
    </row>
    <row r="132" spans="2:8" ht="15.75" x14ac:dyDescent="0.25">
      <c r="B132" s="33" t="s">
        <v>36</v>
      </c>
      <c r="C132" s="33" t="s">
        <v>51</v>
      </c>
      <c r="D132" s="33" t="s">
        <v>68</v>
      </c>
      <c r="E132" s="33">
        <v>0</v>
      </c>
      <c r="F132" s="33">
        <v>0.30303030303030304</v>
      </c>
      <c r="G132" s="39">
        <v>0</v>
      </c>
      <c r="H132" s="33">
        <f t="shared" si="7"/>
        <v>0.10101010101010101</v>
      </c>
    </row>
    <row r="133" spans="2:8" ht="15.75" x14ac:dyDescent="0.25">
      <c r="B133" s="33" t="s">
        <v>38</v>
      </c>
      <c r="C133" s="33" t="s">
        <v>52</v>
      </c>
      <c r="D133" s="33" t="s">
        <v>68</v>
      </c>
      <c r="E133" s="33">
        <v>0</v>
      </c>
      <c r="F133" s="33">
        <v>0</v>
      </c>
      <c r="G133" s="39">
        <f>F133*100/F135</f>
        <v>0</v>
      </c>
      <c r="H133" s="33">
        <f t="shared" si="7"/>
        <v>0</v>
      </c>
    </row>
    <row r="134" spans="2:8" ht="15.75" x14ac:dyDescent="0.25">
      <c r="B134" s="33" t="s">
        <v>53</v>
      </c>
      <c r="C134" s="33" t="s">
        <v>54</v>
      </c>
      <c r="D134" s="33" t="s">
        <v>68</v>
      </c>
      <c r="E134" s="33">
        <v>13</v>
      </c>
      <c r="F134" s="33">
        <v>16.363636363636363</v>
      </c>
      <c r="G134" s="39">
        <v>15.33</v>
      </c>
      <c r="H134" s="33">
        <f t="shared" si="7"/>
        <v>14.897878787878788</v>
      </c>
    </row>
    <row r="135" spans="2:8" ht="15.75" x14ac:dyDescent="0.25">
      <c r="B135" s="33" t="s">
        <v>55</v>
      </c>
      <c r="C135" s="33" t="s">
        <v>56</v>
      </c>
      <c r="D135" s="33" t="s">
        <v>68</v>
      </c>
      <c r="E135" s="33">
        <v>100</v>
      </c>
      <c r="F135" s="33">
        <v>99.999999999999986</v>
      </c>
      <c r="G135" s="53">
        <f>SUM(G123:G134)</f>
        <v>100.07757575757574</v>
      </c>
      <c r="H135" s="33">
        <f t="shared" si="7"/>
        <v>100.02585858585859</v>
      </c>
    </row>
  </sheetData>
  <mergeCells count="6">
    <mergeCell ref="D116:H116"/>
    <mergeCell ref="D3:H3"/>
    <mergeCell ref="D27:H27"/>
    <mergeCell ref="D49:H49"/>
    <mergeCell ref="D72:H72"/>
    <mergeCell ref="D94:H9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3"/>
  <sheetViews>
    <sheetView workbookViewId="0">
      <selection activeCell="E34" sqref="E34"/>
    </sheetView>
  </sheetViews>
  <sheetFormatPr defaultRowHeight="15" x14ac:dyDescent="0.25"/>
  <cols>
    <col min="3" max="3" width="36.140625" customWidth="1"/>
  </cols>
  <sheetData>
    <row r="2" spans="2:8" x14ac:dyDescent="0.25">
      <c r="B2" s="14"/>
      <c r="C2" s="30" t="s">
        <v>110</v>
      </c>
      <c r="D2" s="30" t="s">
        <v>66</v>
      </c>
      <c r="E2" s="30" t="s">
        <v>67</v>
      </c>
      <c r="F2" s="30" t="s">
        <v>59</v>
      </c>
      <c r="G2" s="30" t="s">
        <v>69</v>
      </c>
      <c r="H2" s="30" t="s">
        <v>70</v>
      </c>
    </row>
    <row r="3" spans="2:8" x14ac:dyDescent="0.25">
      <c r="B3" s="30" t="s">
        <v>58</v>
      </c>
      <c r="C3" s="30" t="s">
        <v>42</v>
      </c>
      <c r="D3" s="79" t="s">
        <v>43</v>
      </c>
      <c r="E3" s="79"/>
      <c r="F3" s="79"/>
      <c r="G3" s="79"/>
      <c r="H3" s="79"/>
    </row>
    <row r="4" spans="2:8" x14ac:dyDescent="0.25">
      <c r="B4" s="34" t="s">
        <v>6</v>
      </c>
      <c r="C4" s="34" t="s">
        <v>7</v>
      </c>
      <c r="D4" s="34">
        <f>(D27+D50+D73+D96+D119+D142+D165)/7</f>
        <v>3.7801610644257697</v>
      </c>
      <c r="E4" s="34">
        <f>(E27+E50+E73+E96+E119+E142+E165)/7</f>
        <v>4.0476190476190483</v>
      </c>
      <c r="F4" s="34">
        <f>(F27+F50+F73+F96+F119+F142+F165)/7</f>
        <v>7.4092634864830362</v>
      </c>
      <c r="G4" s="34">
        <f>(G27+G50+G73+G96+G119+G142+G165)/7</f>
        <v>7.635845351082625</v>
      </c>
      <c r="H4" s="34">
        <f>(D4+E4+F4+G4)/4</f>
        <v>5.7182222374026201</v>
      </c>
    </row>
    <row r="5" spans="2:8" x14ac:dyDescent="0.25">
      <c r="B5" s="34" t="s">
        <v>8</v>
      </c>
      <c r="C5" s="34" t="s">
        <v>9</v>
      </c>
      <c r="D5" s="34">
        <f t="shared" ref="D5:G22" si="0">(D28+D51+D74+D97+D120+D143+D166)/7</f>
        <v>8.9212675070028009</v>
      </c>
      <c r="E5" s="34">
        <f t="shared" si="0"/>
        <v>12.714285714285714</v>
      </c>
      <c r="F5" s="34">
        <f t="shared" si="0"/>
        <v>7.4970222985115527</v>
      </c>
      <c r="G5" s="34">
        <f t="shared" si="0"/>
        <v>1.6159147869674189</v>
      </c>
      <c r="H5" s="34">
        <f>(D5+E5+F5+G5)/4</f>
        <v>7.6871225766918716</v>
      </c>
    </row>
    <row r="6" spans="2:8" x14ac:dyDescent="0.25">
      <c r="B6" s="34" t="s">
        <v>10</v>
      </c>
      <c r="C6" s="34" t="s">
        <v>11</v>
      </c>
      <c r="D6" s="34">
        <f t="shared" si="0"/>
        <v>0.8930812324929972</v>
      </c>
      <c r="E6" s="34">
        <f t="shared" si="0"/>
        <v>0.66666666666666674</v>
      </c>
      <c r="F6" s="34">
        <f t="shared" si="0"/>
        <v>0.23809523809523814</v>
      </c>
      <c r="G6" s="34">
        <f t="shared" si="0"/>
        <v>2.613891285591027</v>
      </c>
      <c r="H6" s="34">
        <f t="shared" ref="H6:H22" si="1">(D6+E6+F6+G6)/4</f>
        <v>1.1029336057114822</v>
      </c>
    </row>
    <row r="7" spans="2:8" x14ac:dyDescent="0.25">
      <c r="B7" s="34" t="s">
        <v>12</v>
      </c>
      <c r="C7" s="34" t="s">
        <v>44</v>
      </c>
      <c r="D7" s="34">
        <f t="shared" si="0"/>
        <v>10.892205882352942</v>
      </c>
      <c r="E7" s="34">
        <f t="shared" si="0"/>
        <v>11.428571428571429</v>
      </c>
      <c r="F7" s="34">
        <f t="shared" si="0"/>
        <v>26.340090190209473</v>
      </c>
      <c r="G7" s="34">
        <f t="shared" si="0"/>
        <v>23.332405193311153</v>
      </c>
      <c r="H7" s="34">
        <f t="shared" si="1"/>
        <v>17.998318173611249</v>
      </c>
    </row>
    <row r="8" spans="2:8" x14ac:dyDescent="0.25">
      <c r="B8" s="34" t="s">
        <v>14</v>
      </c>
      <c r="C8" s="34" t="s">
        <v>45</v>
      </c>
      <c r="D8" s="34">
        <f t="shared" si="0"/>
        <v>8.2750840336134459</v>
      </c>
      <c r="E8" s="34">
        <f t="shared" si="0"/>
        <v>9.9047619047619069</v>
      </c>
      <c r="F8" s="34">
        <f t="shared" si="0"/>
        <v>5.4768243864510353</v>
      </c>
      <c r="G8" s="34">
        <f t="shared" si="0"/>
        <v>8.4680040264595924</v>
      </c>
      <c r="H8" s="34">
        <f t="shared" si="1"/>
        <v>8.0311685878214938</v>
      </c>
    </row>
    <row r="9" spans="2:8" x14ac:dyDescent="0.25">
      <c r="B9" s="34" t="s">
        <v>16</v>
      </c>
      <c r="C9" s="34" t="s">
        <v>17</v>
      </c>
      <c r="D9" s="34">
        <f t="shared" si="0"/>
        <v>5.2088585434173664</v>
      </c>
      <c r="E9" s="34">
        <f t="shared" si="0"/>
        <v>2.6666666666666674</v>
      </c>
      <c r="F9" s="34">
        <f t="shared" si="0"/>
        <v>0</v>
      </c>
      <c r="G9" s="34">
        <f t="shared" si="0"/>
        <v>0.4757142857142857</v>
      </c>
      <c r="H9" s="34">
        <f>(D9+E9+F9+G9)/4</f>
        <v>2.0878098739495798</v>
      </c>
    </row>
    <row r="10" spans="2:8" x14ac:dyDescent="0.25">
      <c r="B10" s="40" t="s">
        <v>18</v>
      </c>
      <c r="C10" s="40" t="s">
        <v>46</v>
      </c>
      <c r="D10" s="40">
        <f t="shared" si="0"/>
        <v>37.973515406162463</v>
      </c>
      <c r="E10" s="40">
        <f t="shared" si="0"/>
        <v>41.428571428571431</v>
      </c>
      <c r="F10" s="40">
        <f t="shared" si="0"/>
        <v>46.961295599750336</v>
      </c>
      <c r="G10" s="40">
        <f t="shared" si="0"/>
        <v>44.141774929126093</v>
      </c>
      <c r="H10" s="40">
        <f>(D10+E10+F10+G10)/4</f>
        <v>42.626289340902581</v>
      </c>
    </row>
    <row r="11" spans="2:8" x14ac:dyDescent="0.25">
      <c r="B11" s="34" t="s">
        <v>20</v>
      </c>
      <c r="C11" s="34" t="s">
        <v>21</v>
      </c>
      <c r="D11" s="34">
        <f t="shared" si="0"/>
        <v>7.5371148459383752</v>
      </c>
      <c r="E11" s="34">
        <f t="shared" si="0"/>
        <v>6.7142857142857144</v>
      </c>
      <c r="F11" s="34">
        <f t="shared" si="0"/>
        <v>5.5443053489963887</v>
      </c>
      <c r="G11" s="34">
        <f t="shared" si="0"/>
        <v>9.5699737047536892</v>
      </c>
      <c r="H11" s="34">
        <f>(D11+E11+F11+G11)/4</f>
        <v>7.3414199034935423</v>
      </c>
    </row>
    <row r="12" spans="2:8" x14ac:dyDescent="0.25">
      <c r="B12" s="34" t="s">
        <v>22</v>
      </c>
      <c r="C12" s="34" t="s">
        <v>47</v>
      </c>
      <c r="D12" s="34">
        <f t="shared" si="0"/>
        <v>1.0126050420168067</v>
      </c>
      <c r="E12" s="34">
        <f t="shared" si="0"/>
        <v>0.95238095238095244</v>
      </c>
      <c r="F12" s="34">
        <f t="shared" si="0"/>
        <v>1.7941360506337933</v>
      </c>
      <c r="G12" s="34">
        <f t="shared" si="0"/>
        <v>4.0786597641645095</v>
      </c>
      <c r="H12" s="34">
        <f t="shared" si="1"/>
        <v>1.9594454522990155</v>
      </c>
    </row>
    <row r="13" spans="2:8" x14ac:dyDescent="0.25">
      <c r="B13" s="34" t="s">
        <v>24</v>
      </c>
      <c r="C13" s="34" t="s">
        <v>23</v>
      </c>
      <c r="D13" s="34">
        <f t="shared" si="0"/>
        <v>0.77258403361344541</v>
      </c>
      <c r="E13" s="34">
        <f t="shared" si="0"/>
        <v>0.38095238095238099</v>
      </c>
      <c r="F13" s="34">
        <f t="shared" si="0"/>
        <v>0.47493734335839605</v>
      </c>
      <c r="G13" s="34">
        <f t="shared" si="0"/>
        <v>0.94831340646698714</v>
      </c>
      <c r="H13" s="34">
        <f t="shared" si="1"/>
        <v>0.64419679109780237</v>
      </c>
    </row>
    <row r="14" spans="2:8" x14ac:dyDescent="0.25">
      <c r="B14" s="34" t="s">
        <v>26</v>
      </c>
      <c r="C14" s="34" t="s">
        <v>25</v>
      </c>
      <c r="D14" s="34">
        <f t="shared" si="0"/>
        <v>2.0654271708683472</v>
      </c>
      <c r="E14" s="34">
        <f t="shared" si="0"/>
        <v>2.333333333333333</v>
      </c>
      <c r="F14" s="34">
        <f t="shared" si="0"/>
        <v>1.9343521390344443</v>
      </c>
      <c r="G14" s="34">
        <f t="shared" si="0"/>
        <v>1.418258761658244</v>
      </c>
      <c r="H14" s="34">
        <f t="shared" si="1"/>
        <v>1.9378428512235921</v>
      </c>
    </row>
    <row r="15" spans="2:8" x14ac:dyDescent="0.25">
      <c r="B15" s="34" t="s">
        <v>28</v>
      </c>
      <c r="C15" s="34" t="s">
        <v>27</v>
      </c>
      <c r="D15" s="34">
        <f t="shared" si="0"/>
        <v>4.5169817927170879</v>
      </c>
      <c r="E15" s="34">
        <f t="shared" si="0"/>
        <v>4.2380952380952381</v>
      </c>
      <c r="F15" s="34">
        <f t="shared" si="0"/>
        <v>4.7537600483939855</v>
      </c>
      <c r="G15" s="34">
        <f t="shared" si="0"/>
        <v>4.074606187600148</v>
      </c>
      <c r="H15" s="34">
        <f t="shared" ref="H15:H21" si="2">(D15+E15+F15+G15)/4</f>
        <v>4.3958608167016155</v>
      </c>
    </row>
    <row r="16" spans="2:8" x14ac:dyDescent="0.25">
      <c r="B16" s="34" t="s">
        <v>30</v>
      </c>
      <c r="C16" s="34" t="s">
        <v>48</v>
      </c>
      <c r="D16" s="34">
        <f t="shared" si="0"/>
        <v>11.201680672268909</v>
      </c>
      <c r="E16" s="34">
        <f t="shared" si="0"/>
        <v>11.761904761904761</v>
      </c>
      <c r="F16" s="34">
        <f t="shared" si="0"/>
        <v>9.5263097454246548</v>
      </c>
      <c r="G16" s="34">
        <f t="shared" si="0"/>
        <v>5.8844241751920787</v>
      </c>
      <c r="H16" s="34">
        <f t="shared" si="2"/>
        <v>9.5935798386976003</v>
      </c>
    </row>
    <row r="17" spans="2:8" x14ac:dyDescent="0.25">
      <c r="B17" s="34" t="s">
        <v>32</v>
      </c>
      <c r="C17" s="34" t="s">
        <v>49</v>
      </c>
      <c r="D17" s="34">
        <f t="shared" si="0"/>
        <v>12.185350140056025</v>
      </c>
      <c r="E17" s="34">
        <f t="shared" si="0"/>
        <v>12.285714285714286</v>
      </c>
      <c r="F17" s="34">
        <f t="shared" si="0"/>
        <v>9.5678379513767311</v>
      </c>
      <c r="G17" s="34">
        <f t="shared" si="0"/>
        <v>11.918464193270063</v>
      </c>
      <c r="H17" s="34">
        <f t="shared" si="2"/>
        <v>11.489341642604275</v>
      </c>
    </row>
    <row r="18" spans="2:8" x14ac:dyDescent="0.25">
      <c r="B18" s="34" t="s">
        <v>34</v>
      </c>
      <c r="C18" s="34" t="s">
        <v>50</v>
      </c>
      <c r="D18" s="34">
        <f t="shared" si="0"/>
        <v>2.7777100840336137</v>
      </c>
      <c r="E18" s="34">
        <f t="shared" si="0"/>
        <v>0.80952380952380953</v>
      </c>
      <c r="F18" s="34">
        <f t="shared" si="0"/>
        <v>0.37710544122987694</v>
      </c>
      <c r="G18" s="34">
        <f t="shared" si="0"/>
        <v>0.23761904761904765</v>
      </c>
      <c r="H18" s="34">
        <f t="shared" si="2"/>
        <v>1.0504895956015869</v>
      </c>
    </row>
    <row r="19" spans="2:8" x14ac:dyDescent="0.25">
      <c r="B19" s="34" t="s">
        <v>36</v>
      </c>
      <c r="C19" s="34" t="s">
        <v>51</v>
      </c>
      <c r="D19" s="34">
        <f t="shared" si="0"/>
        <v>0.18107142857142858</v>
      </c>
      <c r="E19" s="34">
        <f t="shared" si="0"/>
        <v>0.23809523809523814</v>
      </c>
      <c r="F19" s="34">
        <f t="shared" si="0"/>
        <v>4.7619047619047623E-2</v>
      </c>
      <c r="G19" s="34">
        <f t="shared" si="0"/>
        <v>9.4457455113192826E-2</v>
      </c>
      <c r="H19" s="34">
        <f t="shared" si="2"/>
        <v>0.14031079234972679</v>
      </c>
    </row>
    <row r="20" spans="2:8" x14ac:dyDescent="0.25">
      <c r="B20" s="34" t="s">
        <v>38</v>
      </c>
      <c r="C20" s="34" t="s">
        <v>52</v>
      </c>
      <c r="D20" s="34">
        <f t="shared" si="0"/>
        <v>0.42011904761904761</v>
      </c>
      <c r="E20" s="34">
        <f t="shared" si="0"/>
        <v>0.5714285714285714</v>
      </c>
      <c r="F20" s="34">
        <f t="shared" si="0"/>
        <v>9.5238095238095247E-2</v>
      </c>
      <c r="G20" s="34">
        <f t="shared" si="0"/>
        <v>9.5238095238095247E-2</v>
      </c>
      <c r="H20" s="34">
        <f t="shared" si="2"/>
        <v>0.2955059523809524</v>
      </c>
    </row>
    <row r="21" spans="2:8" x14ac:dyDescent="0.25">
      <c r="B21" s="34" t="s">
        <v>53</v>
      </c>
      <c r="C21" s="34" t="s">
        <v>54</v>
      </c>
      <c r="D21" s="34">
        <f t="shared" si="0"/>
        <v>19.357268907563025</v>
      </c>
      <c r="E21" s="34">
        <f t="shared" si="0"/>
        <v>18.285714285714285</v>
      </c>
      <c r="F21" s="34">
        <f t="shared" si="0"/>
        <v>18.92310318894425</v>
      </c>
      <c r="G21" s="34">
        <f t="shared" si="0"/>
        <v>17.538210279797855</v>
      </c>
      <c r="H21" s="34">
        <f t="shared" si="2"/>
        <v>18.526074165504852</v>
      </c>
    </row>
    <row r="22" spans="2:8" x14ac:dyDescent="0.25">
      <c r="B22" s="34" t="s">
        <v>55</v>
      </c>
      <c r="C22" s="34" t="s">
        <v>56</v>
      </c>
      <c r="D22" s="34">
        <f t="shared" si="0"/>
        <v>100</v>
      </c>
      <c r="E22" s="34">
        <f t="shared" si="0"/>
        <v>100</v>
      </c>
      <c r="F22" s="34">
        <f t="shared" si="0"/>
        <v>100</v>
      </c>
      <c r="G22" s="34">
        <f t="shared" si="0"/>
        <v>100</v>
      </c>
      <c r="H22" s="34">
        <f t="shared" si="1"/>
        <v>100</v>
      </c>
    </row>
    <row r="25" spans="2:8" x14ac:dyDescent="0.25">
      <c r="B25" s="29"/>
      <c r="C25" s="29" t="s">
        <v>111</v>
      </c>
      <c r="D25" s="29" t="s">
        <v>66</v>
      </c>
      <c r="E25" s="29" t="s">
        <v>67</v>
      </c>
      <c r="F25" s="29" t="s">
        <v>59</v>
      </c>
      <c r="G25" s="29" t="s">
        <v>69</v>
      </c>
      <c r="H25" s="29" t="s">
        <v>70</v>
      </c>
    </row>
    <row r="26" spans="2:8" x14ac:dyDescent="0.25">
      <c r="B26" s="23" t="s">
        <v>58</v>
      </c>
      <c r="C26" s="23" t="s">
        <v>42</v>
      </c>
      <c r="D26" s="78" t="s">
        <v>43</v>
      </c>
      <c r="E26" s="78"/>
      <c r="F26" s="78"/>
      <c r="G26" s="78"/>
      <c r="H26" s="78"/>
    </row>
    <row r="27" spans="2:8" x14ac:dyDescent="0.25">
      <c r="B27" s="27" t="s">
        <v>6</v>
      </c>
      <c r="C27" s="27" t="s">
        <v>7</v>
      </c>
      <c r="D27" s="27">
        <v>5.33</v>
      </c>
      <c r="E27" s="27">
        <v>4.3333333333333339</v>
      </c>
      <c r="F27" s="27">
        <v>6.5789473684210531</v>
      </c>
      <c r="G27" s="51">
        <v>14.67</v>
      </c>
      <c r="H27" s="27">
        <f>(D27+E27+F27+G27)/4</f>
        <v>7.7280701754385976</v>
      </c>
    </row>
    <row r="28" spans="2:8" x14ac:dyDescent="0.25">
      <c r="B28" s="27" t="s">
        <v>8</v>
      </c>
      <c r="C28" s="27" t="s">
        <v>9</v>
      </c>
      <c r="D28" s="27">
        <v>1.33</v>
      </c>
      <c r="E28" s="27">
        <v>9.3333333333333339</v>
      </c>
      <c r="F28" s="27">
        <v>35.526315789473685</v>
      </c>
      <c r="G28" s="51">
        <v>0</v>
      </c>
      <c r="H28" s="27">
        <f t="shared" ref="H28:H45" si="3">(D28+E28+F28+G28)/4</f>
        <v>11.547412280701755</v>
      </c>
    </row>
    <row r="29" spans="2:8" x14ac:dyDescent="0.25">
      <c r="B29" s="27" t="s">
        <v>10</v>
      </c>
      <c r="C29" s="27" t="s">
        <v>11</v>
      </c>
      <c r="D29" s="27">
        <v>0.33</v>
      </c>
      <c r="E29" s="27">
        <v>1.6666666666666667</v>
      </c>
      <c r="F29" s="27">
        <v>0</v>
      </c>
      <c r="G29" s="51">
        <v>0</v>
      </c>
      <c r="H29" s="27">
        <f t="shared" si="3"/>
        <v>0.4991666666666667</v>
      </c>
    </row>
    <row r="30" spans="2:8" x14ac:dyDescent="0.25">
      <c r="B30" s="27" t="s">
        <v>12</v>
      </c>
      <c r="C30" s="27" t="s">
        <v>44</v>
      </c>
      <c r="D30" s="27">
        <v>26.33</v>
      </c>
      <c r="E30" s="27">
        <v>10</v>
      </c>
      <c r="F30" s="27">
        <v>0</v>
      </c>
      <c r="G30" s="51">
        <v>23.33</v>
      </c>
      <c r="H30" s="27">
        <f t="shared" si="3"/>
        <v>14.914999999999999</v>
      </c>
    </row>
    <row r="31" spans="2:8" x14ac:dyDescent="0.25">
      <c r="B31" s="27" t="s">
        <v>14</v>
      </c>
      <c r="C31" s="27" t="s">
        <v>45</v>
      </c>
      <c r="D31" s="27">
        <v>2.33</v>
      </c>
      <c r="E31" s="27">
        <v>6.666666666666667</v>
      </c>
      <c r="F31" s="27">
        <v>9.8684210526315788</v>
      </c>
      <c r="G31" s="51">
        <v>7</v>
      </c>
      <c r="H31" s="27">
        <f t="shared" si="3"/>
        <v>6.4662719298245612</v>
      </c>
    </row>
    <row r="32" spans="2:8" x14ac:dyDescent="0.25">
      <c r="B32" s="27" t="s">
        <v>16</v>
      </c>
      <c r="C32" s="27" t="s">
        <v>17</v>
      </c>
      <c r="D32" s="27">
        <v>2</v>
      </c>
      <c r="E32" s="27">
        <v>4.3333333333333339</v>
      </c>
      <c r="F32" s="27">
        <v>0</v>
      </c>
      <c r="G32" s="51">
        <v>3.33</v>
      </c>
      <c r="H32" s="27">
        <f t="shared" si="3"/>
        <v>2.4158333333333335</v>
      </c>
    </row>
    <row r="33" spans="2:8" x14ac:dyDescent="0.25">
      <c r="B33" s="28" t="s">
        <v>18</v>
      </c>
      <c r="C33" s="28" t="s">
        <v>46</v>
      </c>
      <c r="D33" s="28">
        <v>37.67</v>
      </c>
      <c r="E33" s="28">
        <v>36.333333333333336</v>
      </c>
      <c r="F33" s="28">
        <v>51.973684210526322</v>
      </c>
      <c r="G33" s="54">
        <v>48.33</v>
      </c>
      <c r="H33" s="28">
        <f t="shared" si="3"/>
        <v>43.576754385964918</v>
      </c>
    </row>
    <row r="34" spans="2:8" x14ac:dyDescent="0.25">
      <c r="B34" s="27" t="s">
        <v>20</v>
      </c>
      <c r="C34" s="27" t="s">
        <v>21</v>
      </c>
      <c r="D34" s="27">
        <v>5</v>
      </c>
      <c r="E34" s="27">
        <v>8.6666666666666679</v>
      </c>
      <c r="F34" s="27">
        <v>5.9210526315789469</v>
      </c>
      <c r="G34" s="51">
        <v>14.67</v>
      </c>
      <c r="H34" s="27">
        <f t="shared" si="3"/>
        <v>8.5644298245614046</v>
      </c>
    </row>
    <row r="35" spans="2:8" x14ac:dyDescent="0.25">
      <c r="B35" s="27" t="s">
        <v>22</v>
      </c>
      <c r="C35" s="27" t="s">
        <v>47</v>
      </c>
      <c r="D35" s="27">
        <v>1</v>
      </c>
      <c r="E35" s="27">
        <v>0.66666666666666674</v>
      </c>
      <c r="F35" s="27">
        <v>1.3157894736842106</v>
      </c>
      <c r="G35" s="51">
        <v>8</v>
      </c>
      <c r="H35" s="27">
        <f t="shared" si="3"/>
        <v>2.7456140350877192</v>
      </c>
    </row>
    <row r="36" spans="2:8" x14ac:dyDescent="0.25">
      <c r="B36" s="27" t="s">
        <v>24</v>
      </c>
      <c r="C36" s="27" t="s">
        <v>23</v>
      </c>
      <c r="D36" s="27">
        <v>1</v>
      </c>
      <c r="E36" s="27">
        <v>0.33333333333333337</v>
      </c>
      <c r="F36" s="27">
        <v>0.65789473684210531</v>
      </c>
      <c r="G36" s="51">
        <v>0</v>
      </c>
      <c r="H36" s="27">
        <f t="shared" si="3"/>
        <v>0.4978070175438597</v>
      </c>
    </row>
    <row r="37" spans="2:8" x14ac:dyDescent="0.25">
      <c r="B37" s="27" t="s">
        <v>26</v>
      </c>
      <c r="C37" s="27" t="s">
        <v>25</v>
      </c>
      <c r="D37" s="27">
        <v>1.67</v>
      </c>
      <c r="E37" s="27">
        <v>3</v>
      </c>
      <c r="F37" s="27">
        <v>1.9736842105263157</v>
      </c>
      <c r="G37" s="51">
        <v>2</v>
      </c>
      <c r="H37" s="27">
        <f t="shared" si="3"/>
        <v>2.1609210526315792</v>
      </c>
    </row>
    <row r="38" spans="2:8" x14ac:dyDescent="0.25">
      <c r="B38" s="27" t="s">
        <v>28</v>
      </c>
      <c r="C38" s="27" t="s">
        <v>27</v>
      </c>
      <c r="D38" s="27">
        <v>5</v>
      </c>
      <c r="E38" s="27">
        <v>1.6666666666666667</v>
      </c>
      <c r="F38" s="27">
        <v>2.3026315789473686</v>
      </c>
      <c r="G38" s="51">
        <v>2.67</v>
      </c>
      <c r="H38" s="27">
        <f t="shared" si="3"/>
        <v>2.909824561403509</v>
      </c>
    </row>
    <row r="39" spans="2:8" x14ac:dyDescent="0.25">
      <c r="B39" s="27" t="s">
        <v>30</v>
      </c>
      <c r="C39" s="27" t="s">
        <v>48</v>
      </c>
      <c r="D39" s="27">
        <v>6</v>
      </c>
      <c r="E39" s="27">
        <v>12.333333333333332</v>
      </c>
      <c r="F39" s="27">
        <v>9.5394736842105274</v>
      </c>
      <c r="G39" s="51">
        <v>0</v>
      </c>
      <c r="H39" s="27">
        <f t="shared" si="3"/>
        <v>6.9682017543859649</v>
      </c>
    </row>
    <row r="40" spans="2:8" x14ac:dyDescent="0.25">
      <c r="B40" s="27" t="s">
        <v>32</v>
      </c>
      <c r="C40" s="27" t="s">
        <v>49</v>
      </c>
      <c r="D40" s="27">
        <v>21.67</v>
      </c>
      <c r="E40" s="27">
        <v>15.333333333333332</v>
      </c>
      <c r="F40" s="27">
        <v>6.9078947368421053</v>
      </c>
      <c r="G40" s="51">
        <v>8</v>
      </c>
      <c r="H40" s="27">
        <f t="shared" si="3"/>
        <v>12.977807017543858</v>
      </c>
    </row>
    <row r="41" spans="2:8" x14ac:dyDescent="0.25">
      <c r="B41" s="27" t="s">
        <v>34</v>
      </c>
      <c r="C41" s="27" t="s">
        <v>50</v>
      </c>
      <c r="D41" s="27">
        <v>0.33</v>
      </c>
      <c r="E41" s="27">
        <v>1.3333333333333335</v>
      </c>
      <c r="F41" s="27">
        <v>0.32894736842105265</v>
      </c>
      <c r="G41" s="51">
        <v>0.33</v>
      </c>
      <c r="H41" s="27">
        <f t="shared" si="3"/>
        <v>0.58057017543859657</v>
      </c>
    </row>
    <row r="42" spans="2:8" x14ac:dyDescent="0.25">
      <c r="B42" s="27" t="s">
        <v>36</v>
      </c>
      <c r="C42" s="27" t="s">
        <v>51</v>
      </c>
      <c r="D42" s="27">
        <v>0.33</v>
      </c>
      <c r="E42" s="27">
        <v>0.66666666666666674</v>
      </c>
      <c r="F42" s="27">
        <v>0</v>
      </c>
      <c r="G42" s="51">
        <v>0</v>
      </c>
      <c r="H42" s="27">
        <f t="shared" si="3"/>
        <v>0.2491666666666667</v>
      </c>
    </row>
    <row r="43" spans="2:8" x14ac:dyDescent="0.25">
      <c r="B43" s="27" t="s">
        <v>38</v>
      </c>
      <c r="C43" s="27" t="s">
        <v>52</v>
      </c>
      <c r="D43" s="27">
        <v>0.67</v>
      </c>
      <c r="E43" s="27">
        <v>1.6666666666666667</v>
      </c>
      <c r="F43" s="27">
        <v>0</v>
      </c>
      <c r="G43" s="51">
        <v>0</v>
      </c>
      <c r="H43" s="27">
        <f t="shared" si="3"/>
        <v>0.58416666666666672</v>
      </c>
    </row>
    <row r="44" spans="2:8" x14ac:dyDescent="0.25">
      <c r="B44" s="27" t="s">
        <v>53</v>
      </c>
      <c r="C44" s="27" t="s">
        <v>54</v>
      </c>
      <c r="D44" s="27">
        <v>19.670000000000002</v>
      </c>
      <c r="E44" s="27">
        <v>18.000000000000004</v>
      </c>
      <c r="F44" s="27">
        <v>19.078947368421055</v>
      </c>
      <c r="G44" s="51">
        <v>16</v>
      </c>
      <c r="H44" s="27">
        <f t="shared" si="3"/>
        <v>18.187236842105264</v>
      </c>
    </row>
    <row r="45" spans="2:8" x14ac:dyDescent="0.25">
      <c r="B45" s="27" t="s">
        <v>55</v>
      </c>
      <c r="C45" s="27" t="s">
        <v>56</v>
      </c>
      <c r="D45" s="27">
        <v>100</v>
      </c>
      <c r="E45" s="27">
        <v>100</v>
      </c>
      <c r="F45" s="27">
        <v>100</v>
      </c>
      <c r="G45" s="51">
        <v>100</v>
      </c>
      <c r="H45" s="27">
        <f t="shared" si="3"/>
        <v>100</v>
      </c>
    </row>
    <row r="48" spans="2:8" x14ac:dyDescent="0.25">
      <c r="B48" s="29"/>
      <c r="C48" s="29" t="s">
        <v>112</v>
      </c>
      <c r="D48" s="29" t="s">
        <v>66</v>
      </c>
      <c r="E48" s="29" t="s">
        <v>67</v>
      </c>
      <c r="F48" s="29" t="s">
        <v>59</v>
      </c>
      <c r="G48" s="29" t="s">
        <v>69</v>
      </c>
      <c r="H48" s="29" t="s">
        <v>70</v>
      </c>
    </row>
    <row r="49" spans="2:8" x14ac:dyDescent="0.25">
      <c r="B49" s="23" t="s">
        <v>58</v>
      </c>
      <c r="C49" s="23" t="s">
        <v>42</v>
      </c>
      <c r="D49" s="78" t="s">
        <v>43</v>
      </c>
      <c r="E49" s="78"/>
      <c r="F49" s="78"/>
      <c r="G49" s="78"/>
      <c r="H49" s="78"/>
    </row>
    <row r="50" spans="2:8" x14ac:dyDescent="0.25">
      <c r="B50" s="23" t="s">
        <v>6</v>
      </c>
      <c r="C50" s="23" t="s">
        <v>7</v>
      </c>
      <c r="D50" s="23">
        <v>1.5625</v>
      </c>
      <c r="E50" s="24">
        <v>3.6666666666666665</v>
      </c>
      <c r="F50" s="24">
        <v>22.580645161290324</v>
      </c>
      <c r="G50" s="20">
        <v>3.9344262295081966</v>
      </c>
      <c r="H50" s="24">
        <f>(D50+E50+F50+G50)/4</f>
        <v>7.9360595143662973</v>
      </c>
    </row>
    <row r="51" spans="2:8" x14ac:dyDescent="0.25">
      <c r="B51" s="23" t="s">
        <v>8</v>
      </c>
      <c r="C51" s="23" t="s">
        <v>9</v>
      </c>
      <c r="D51" s="23">
        <v>16.5625</v>
      </c>
      <c r="E51" s="24">
        <v>12</v>
      </c>
      <c r="F51" s="24">
        <v>0</v>
      </c>
      <c r="G51" s="20">
        <v>0</v>
      </c>
      <c r="H51" s="24">
        <f t="shared" ref="H51:H68" si="4">(D51+E51+F51+G51)/4</f>
        <v>7.140625</v>
      </c>
    </row>
    <row r="52" spans="2:8" x14ac:dyDescent="0.25">
      <c r="B52" s="23" t="s">
        <v>10</v>
      </c>
      <c r="C52" s="23" t="s">
        <v>11</v>
      </c>
      <c r="D52" s="23">
        <v>0</v>
      </c>
      <c r="E52" s="24">
        <v>1.3333333333333335</v>
      </c>
      <c r="F52" s="24">
        <v>0</v>
      </c>
      <c r="G52" s="20">
        <v>1.639344262295082</v>
      </c>
      <c r="H52" s="24">
        <f t="shared" si="4"/>
        <v>0.74316939890710387</v>
      </c>
    </row>
    <row r="53" spans="2:8" x14ac:dyDescent="0.25">
      <c r="B53" s="23" t="s">
        <v>12</v>
      </c>
      <c r="C53" s="23" t="s">
        <v>44</v>
      </c>
      <c r="D53" s="23">
        <v>5.9375</v>
      </c>
      <c r="E53" s="24">
        <v>7.6666666666666661</v>
      </c>
      <c r="F53" s="24">
        <v>38.70967741935484</v>
      </c>
      <c r="G53" s="20">
        <v>22.295081967213118</v>
      </c>
      <c r="H53" s="24">
        <f t="shared" si="4"/>
        <v>18.652231513308656</v>
      </c>
    </row>
    <row r="54" spans="2:8" x14ac:dyDescent="0.25">
      <c r="B54" s="23" t="s">
        <v>14</v>
      </c>
      <c r="C54" s="23" t="s">
        <v>45</v>
      </c>
      <c r="D54" s="23">
        <v>16.25</v>
      </c>
      <c r="E54" s="24">
        <v>17</v>
      </c>
      <c r="F54" s="24">
        <v>0.96774193548387089</v>
      </c>
      <c r="G54" s="20">
        <v>14.754098360655737</v>
      </c>
      <c r="H54" s="24">
        <f t="shared" si="4"/>
        <v>12.242960074034903</v>
      </c>
    </row>
    <row r="55" spans="2:8" x14ac:dyDescent="0.25">
      <c r="B55" s="23" t="s">
        <v>16</v>
      </c>
      <c r="C55" s="23" t="s">
        <v>17</v>
      </c>
      <c r="D55" s="23">
        <v>5.9375</v>
      </c>
      <c r="E55" s="24">
        <v>3.3333333333333335</v>
      </c>
      <c r="F55" s="24">
        <v>0</v>
      </c>
      <c r="G55" s="20">
        <v>0</v>
      </c>
      <c r="H55" s="24">
        <f t="shared" si="4"/>
        <v>2.3177083333333335</v>
      </c>
    </row>
    <row r="56" spans="2:8" x14ac:dyDescent="0.25">
      <c r="B56" s="25" t="s">
        <v>18</v>
      </c>
      <c r="C56" s="25" t="s">
        <v>46</v>
      </c>
      <c r="D56" s="25">
        <v>46.249999999999993</v>
      </c>
      <c r="E56" s="26">
        <v>45</v>
      </c>
      <c r="F56" s="26">
        <v>62.258064516129032</v>
      </c>
      <c r="G56" s="21">
        <v>42.622950819672134</v>
      </c>
      <c r="H56" s="26">
        <f t="shared" si="4"/>
        <v>49.032753833950288</v>
      </c>
    </row>
    <row r="57" spans="2:8" x14ac:dyDescent="0.25">
      <c r="B57" s="23" t="s">
        <v>20</v>
      </c>
      <c r="C57" s="23" t="s">
        <v>21</v>
      </c>
      <c r="D57" s="23">
        <v>5.9375</v>
      </c>
      <c r="E57" s="24">
        <v>4.3333333333333339</v>
      </c>
      <c r="F57" s="24">
        <v>4.838709677419355</v>
      </c>
      <c r="G57" s="20">
        <v>13.442622950819674</v>
      </c>
      <c r="H57" s="24">
        <f t="shared" si="4"/>
        <v>7.1380414903930909</v>
      </c>
    </row>
    <row r="58" spans="2:8" x14ac:dyDescent="0.25">
      <c r="B58" s="23" t="s">
        <v>22</v>
      </c>
      <c r="C58" s="23" t="s">
        <v>47</v>
      </c>
      <c r="D58" s="23">
        <v>0.9375</v>
      </c>
      <c r="E58" s="24">
        <v>1</v>
      </c>
      <c r="F58" s="24">
        <v>1.2903225806451615</v>
      </c>
      <c r="G58" s="20">
        <v>3.278688524590164</v>
      </c>
      <c r="H58" s="24">
        <f t="shared" si="4"/>
        <v>1.6266277763088315</v>
      </c>
    </row>
    <row r="59" spans="2:8" x14ac:dyDescent="0.25">
      <c r="B59" s="23" t="s">
        <v>24</v>
      </c>
      <c r="C59" s="23" t="s">
        <v>23</v>
      </c>
      <c r="D59" s="23">
        <v>0</v>
      </c>
      <c r="E59" s="24">
        <v>0</v>
      </c>
      <c r="F59" s="24">
        <v>0</v>
      </c>
      <c r="G59" s="20">
        <v>0.65573770491803285</v>
      </c>
      <c r="H59" s="24">
        <f t="shared" si="4"/>
        <v>0.16393442622950821</v>
      </c>
    </row>
    <row r="60" spans="2:8" x14ac:dyDescent="0.25">
      <c r="B60" s="23" t="s">
        <v>26</v>
      </c>
      <c r="C60" s="23" t="s">
        <v>25</v>
      </c>
      <c r="D60" s="23">
        <v>0.9375</v>
      </c>
      <c r="E60" s="24">
        <v>2</v>
      </c>
      <c r="F60" s="24">
        <v>1.9354838709677418</v>
      </c>
      <c r="G60" s="20">
        <v>3.278688524590164</v>
      </c>
      <c r="H60" s="24">
        <f t="shared" si="4"/>
        <v>2.0379180988894765</v>
      </c>
    </row>
    <row r="61" spans="2:8" x14ac:dyDescent="0.25">
      <c r="B61" s="23" t="s">
        <v>28</v>
      </c>
      <c r="C61" s="23" t="s">
        <v>27</v>
      </c>
      <c r="D61" s="23">
        <v>3.125</v>
      </c>
      <c r="E61" s="24">
        <v>4</v>
      </c>
      <c r="F61" s="24">
        <v>5.4838709677419359</v>
      </c>
      <c r="G61" s="20">
        <v>4.918032786885246</v>
      </c>
      <c r="H61" s="24">
        <f t="shared" si="4"/>
        <v>4.3817259386567953</v>
      </c>
    </row>
    <row r="62" spans="2:8" x14ac:dyDescent="0.25">
      <c r="B62" s="23" t="s">
        <v>30</v>
      </c>
      <c r="C62" s="23" t="s">
        <v>48</v>
      </c>
      <c r="D62" s="23">
        <v>7.1874999999999991</v>
      </c>
      <c r="E62" s="24">
        <v>15</v>
      </c>
      <c r="F62" s="24">
        <v>0</v>
      </c>
      <c r="G62" s="20">
        <v>3.278688524590164</v>
      </c>
      <c r="H62" s="24">
        <f t="shared" si="4"/>
        <v>6.3665471311475414</v>
      </c>
    </row>
    <row r="63" spans="2:8" x14ac:dyDescent="0.25">
      <c r="B63" s="23" t="s">
        <v>32</v>
      </c>
      <c r="C63" s="23" t="s">
        <v>49</v>
      </c>
      <c r="D63" s="23">
        <v>15</v>
      </c>
      <c r="E63" s="24">
        <v>10</v>
      </c>
      <c r="F63" s="24">
        <v>5.1612903225806459</v>
      </c>
      <c r="G63" s="20">
        <v>9.5081967213114762</v>
      </c>
      <c r="H63" s="24">
        <f t="shared" si="4"/>
        <v>9.9173717609730314</v>
      </c>
    </row>
    <row r="64" spans="2:8" x14ac:dyDescent="0.25">
      <c r="B64" s="23" t="s">
        <v>34</v>
      </c>
      <c r="C64" s="23" t="s">
        <v>50</v>
      </c>
      <c r="D64" s="23">
        <v>0.3125</v>
      </c>
      <c r="E64" s="24">
        <v>0.66666666666666674</v>
      </c>
      <c r="F64" s="24">
        <v>0.32258064516129037</v>
      </c>
      <c r="G64" s="20">
        <v>0</v>
      </c>
      <c r="H64" s="24">
        <f t="shared" si="4"/>
        <v>0.32543682795698925</v>
      </c>
    </row>
    <row r="65" spans="2:8" x14ac:dyDescent="0.25">
      <c r="B65" s="23" t="s">
        <v>36</v>
      </c>
      <c r="C65" s="23" t="s">
        <v>51</v>
      </c>
      <c r="D65" s="23">
        <v>0.3125</v>
      </c>
      <c r="E65" s="24">
        <v>0</v>
      </c>
      <c r="F65" s="24">
        <v>0</v>
      </c>
      <c r="G65" s="20">
        <v>0.32786885245901642</v>
      </c>
      <c r="H65" s="24">
        <f t="shared" si="4"/>
        <v>0.16009221311475411</v>
      </c>
    </row>
    <row r="66" spans="2:8" x14ac:dyDescent="0.25">
      <c r="B66" s="23" t="s">
        <v>38</v>
      </c>
      <c r="C66" s="23" t="s">
        <v>52</v>
      </c>
      <c r="D66" s="23">
        <v>0.625</v>
      </c>
      <c r="E66" s="24">
        <v>0</v>
      </c>
      <c r="F66" s="24">
        <v>0</v>
      </c>
      <c r="G66" s="20">
        <v>0</v>
      </c>
      <c r="H66" s="24">
        <f t="shared" si="4"/>
        <v>0.15625</v>
      </c>
    </row>
    <row r="67" spans="2:8" x14ac:dyDescent="0.25">
      <c r="B67" s="23" t="s">
        <v>53</v>
      </c>
      <c r="C67" s="23" t="s">
        <v>54</v>
      </c>
      <c r="D67" s="23">
        <v>19.375</v>
      </c>
      <c r="E67" s="24">
        <v>18.000000000000004</v>
      </c>
      <c r="F67" s="24">
        <v>18.70967741935484</v>
      </c>
      <c r="G67" s="20">
        <v>18.688524590163937</v>
      </c>
      <c r="H67" s="24">
        <f t="shared" si="4"/>
        <v>18.693300502379692</v>
      </c>
    </row>
    <row r="68" spans="2:8" x14ac:dyDescent="0.25">
      <c r="B68" s="23" t="s">
        <v>55</v>
      </c>
      <c r="C68" s="23" t="s">
        <v>56</v>
      </c>
      <c r="D68" s="23">
        <v>99.999999999999986</v>
      </c>
      <c r="E68" s="24">
        <v>100.00000000000001</v>
      </c>
      <c r="F68" s="24">
        <v>100</v>
      </c>
      <c r="G68" s="20">
        <v>100.00000000000001</v>
      </c>
      <c r="H68" s="24">
        <f t="shared" si="4"/>
        <v>100</v>
      </c>
    </row>
    <row r="71" spans="2:8" x14ac:dyDescent="0.25">
      <c r="B71" s="29"/>
      <c r="C71" s="29" t="s">
        <v>113</v>
      </c>
      <c r="D71" s="29" t="s">
        <v>66</v>
      </c>
      <c r="E71" s="29" t="s">
        <v>67</v>
      </c>
      <c r="F71" s="29" t="s">
        <v>59</v>
      </c>
      <c r="G71" s="29" t="s">
        <v>69</v>
      </c>
      <c r="H71" s="29" t="s">
        <v>70</v>
      </c>
    </row>
    <row r="72" spans="2:8" x14ac:dyDescent="0.25">
      <c r="B72" s="23" t="s">
        <v>58</v>
      </c>
      <c r="C72" s="23" t="s">
        <v>42</v>
      </c>
      <c r="D72" s="78" t="s">
        <v>43</v>
      </c>
      <c r="E72" s="78"/>
      <c r="F72" s="78"/>
      <c r="G72" s="78"/>
      <c r="H72" s="78"/>
    </row>
    <row r="73" spans="2:8" x14ac:dyDescent="0.25">
      <c r="B73" s="27" t="s">
        <v>6</v>
      </c>
      <c r="C73" s="27" t="s">
        <v>7</v>
      </c>
      <c r="D73" s="27">
        <v>2</v>
      </c>
      <c r="E73" s="27">
        <v>5</v>
      </c>
      <c r="F73" s="27">
        <v>1</v>
      </c>
      <c r="G73" s="51">
        <f>F73*100/F91</f>
        <v>1</v>
      </c>
      <c r="H73" s="27">
        <f>(D73+E73+F73+G73)/4</f>
        <v>2.25</v>
      </c>
    </row>
    <row r="74" spans="2:8" x14ac:dyDescent="0.25">
      <c r="B74" s="27" t="s">
        <v>8</v>
      </c>
      <c r="C74" s="27" t="s">
        <v>9</v>
      </c>
      <c r="D74" s="27">
        <v>13.333333333333334</v>
      </c>
      <c r="E74" s="27">
        <v>12.666666666666666</v>
      </c>
      <c r="F74" s="27">
        <v>0</v>
      </c>
      <c r="G74" s="51">
        <f>F74*100/F91</f>
        <v>0</v>
      </c>
      <c r="H74" s="27">
        <f t="shared" ref="H74:H91" si="5">(D74+E74+F74+G74)/4</f>
        <v>6.5</v>
      </c>
    </row>
    <row r="75" spans="2:8" x14ac:dyDescent="0.25">
      <c r="B75" s="27" t="s">
        <v>10</v>
      </c>
      <c r="C75" s="27" t="s">
        <v>11</v>
      </c>
      <c r="D75" s="27">
        <v>1</v>
      </c>
      <c r="E75" s="27">
        <v>0</v>
      </c>
      <c r="F75" s="27">
        <v>0</v>
      </c>
      <c r="G75" s="51">
        <f>F75*100/F91</f>
        <v>0</v>
      </c>
      <c r="H75" s="27">
        <f t="shared" si="5"/>
        <v>0.25</v>
      </c>
    </row>
    <row r="76" spans="2:8" x14ac:dyDescent="0.25">
      <c r="B76" s="27" t="s">
        <v>12</v>
      </c>
      <c r="C76" s="27" t="s">
        <v>44</v>
      </c>
      <c r="D76" s="27">
        <v>12</v>
      </c>
      <c r="E76" s="27">
        <v>13.333333333333334</v>
      </c>
      <c r="F76" s="27">
        <v>33.666666666666671</v>
      </c>
      <c r="G76" s="51">
        <f>F76*100/F91</f>
        <v>33.666666666666671</v>
      </c>
      <c r="H76" s="27">
        <f t="shared" si="5"/>
        <v>23.166666666666671</v>
      </c>
    </row>
    <row r="77" spans="2:8" x14ac:dyDescent="0.25">
      <c r="B77" s="27" t="s">
        <v>14</v>
      </c>
      <c r="C77" s="27" t="s">
        <v>45</v>
      </c>
      <c r="D77" s="27">
        <v>1.6666666666666667</v>
      </c>
      <c r="E77" s="27">
        <v>5.6666666666666679</v>
      </c>
      <c r="F77" s="27">
        <v>3.6666666666666665</v>
      </c>
      <c r="G77" s="51">
        <f>F77*100/F91</f>
        <v>3.6666666666666661</v>
      </c>
      <c r="H77" s="27">
        <f t="shared" si="5"/>
        <v>3.666666666666667</v>
      </c>
    </row>
    <row r="78" spans="2:8" x14ac:dyDescent="0.25">
      <c r="B78" s="27" t="s">
        <v>16</v>
      </c>
      <c r="C78" s="27" t="s">
        <v>17</v>
      </c>
      <c r="D78" s="27">
        <v>3</v>
      </c>
      <c r="E78" s="27">
        <v>2.666666666666667</v>
      </c>
      <c r="F78" s="27">
        <v>0</v>
      </c>
      <c r="G78" s="51">
        <f>F78*100/F91</f>
        <v>0</v>
      </c>
      <c r="H78" s="27">
        <f t="shared" si="5"/>
        <v>1.4166666666666667</v>
      </c>
    </row>
    <row r="79" spans="2:8" x14ac:dyDescent="0.25">
      <c r="B79" s="28" t="s">
        <v>18</v>
      </c>
      <c r="C79" s="28" t="s">
        <v>46</v>
      </c>
      <c r="D79" s="28">
        <v>33</v>
      </c>
      <c r="E79" s="28">
        <v>39.333333333333329</v>
      </c>
      <c r="F79" s="28">
        <v>38.333333333333336</v>
      </c>
      <c r="G79" s="54">
        <f>F79*100/F91</f>
        <v>38.333333333333336</v>
      </c>
      <c r="H79" s="28">
        <f t="shared" si="5"/>
        <v>37.25</v>
      </c>
    </row>
    <row r="80" spans="2:8" x14ac:dyDescent="0.25">
      <c r="B80" s="27" t="s">
        <v>20</v>
      </c>
      <c r="C80" s="27" t="s">
        <v>21</v>
      </c>
      <c r="D80" s="27">
        <v>6.333333333333333</v>
      </c>
      <c r="E80" s="27">
        <v>6</v>
      </c>
      <c r="F80" s="27">
        <v>5.6666666666666679</v>
      </c>
      <c r="G80" s="51">
        <f>F80*100/F91</f>
        <v>5.6666666666666679</v>
      </c>
      <c r="H80" s="27">
        <f t="shared" si="5"/>
        <v>5.916666666666667</v>
      </c>
    </row>
    <row r="81" spans="2:8" x14ac:dyDescent="0.25">
      <c r="B81" s="27" t="s">
        <v>22</v>
      </c>
      <c r="C81" s="27" t="s">
        <v>47</v>
      </c>
      <c r="D81" s="27">
        <v>1</v>
      </c>
      <c r="E81" s="27">
        <v>1</v>
      </c>
      <c r="F81" s="27">
        <v>3.3333333333333335</v>
      </c>
      <c r="G81" s="51">
        <f>F81*100/F91</f>
        <v>3.3333333333333339</v>
      </c>
      <c r="H81" s="27">
        <f t="shared" si="5"/>
        <v>2.166666666666667</v>
      </c>
    </row>
    <row r="82" spans="2:8" x14ac:dyDescent="0.25">
      <c r="B82" s="27" t="s">
        <v>24</v>
      </c>
      <c r="C82" s="27" t="s">
        <v>23</v>
      </c>
      <c r="D82" s="27">
        <v>0.66666666666666674</v>
      </c>
      <c r="E82" s="27">
        <v>0.66666666666666674</v>
      </c>
      <c r="F82" s="27">
        <v>0</v>
      </c>
      <c r="G82" s="51">
        <f>F82*100/F91</f>
        <v>0</v>
      </c>
      <c r="H82" s="27">
        <f t="shared" si="5"/>
        <v>0.33333333333333337</v>
      </c>
    </row>
    <row r="83" spans="2:8" x14ac:dyDescent="0.25">
      <c r="B83" s="27" t="s">
        <v>26</v>
      </c>
      <c r="C83" s="27" t="s">
        <v>25</v>
      </c>
      <c r="D83" s="27">
        <v>3</v>
      </c>
      <c r="E83" s="27">
        <v>3.6666666666666665</v>
      </c>
      <c r="F83" s="27">
        <v>1</v>
      </c>
      <c r="G83" s="51">
        <f>F83*100/F91</f>
        <v>1</v>
      </c>
      <c r="H83" s="27">
        <f t="shared" si="5"/>
        <v>2.1666666666666665</v>
      </c>
    </row>
    <row r="84" spans="2:8" x14ac:dyDescent="0.25">
      <c r="B84" s="27" t="s">
        <v>28</v>
      </c>
      <c r="C84" s="27" t="s">
        <v>27</v>
      </c>
      <c r="D84" s="27">
        <v>5.3333333333333339</v>
      </c>
      <c r="E84" s="27">
        <v>4</v>
      </c>
      <c r="F84" s="27">
        <v>8.6666666666666679</v>
      </c>
      <c r="G84" s="51">
        <f>F84*100/F91</f>
        <v>8.6666666666666679</v>
      </c>
      <c r="H84" s="27">
        <f t="shared" si="5"/>
        <v>6.666666666666667</v>
      </c>
    </row>
    <row r="85" spans="2:8" x14ac:dyDescent="0.25">
      <c r="B85" s="27" t="s">
        <v>30</v>
      </c>
      <c r="C85" s="27" t="s">
        <v>48</v>
      </c>
      <c r="D85" s="27">
        <v>22.666666666666671</v>
      </c>
      <c r="E85" s="27">
        <v>15.333333333333332</v>
      </c>
      <c r="F85" s="27">
        <v>10</v>
      </c>
      <c r="G85" s="51">
        <f>F85*100/F91</f>
        <v>10</v>
      </c>
      <c r="H85" s="27">
        <f t="shared" si="5"/>
        <v>14.5</v>
      </c>
    </row>
    <row r="86" spans="2:8" x14ac:dyDescent="0.25">
      <c r="B86" s="27" t="s">
        <v>32</v>
      </c>
      <c r="C86" s="27" t="s">
        <v>49</v>
      </c>
      <c r="D86" s="27">
        <v>9.0000000000000018</v>
      </c>
      <c r="E86" s="27">
        <v>9.0000000000000018</v>
      </c>
      <c r="F86" s="27">
        <v>13.333333333333334</v>
      </c>
      <c r="G86" s="51">
        <f>F86*100/F91</f>
        <v>13.333333333333336</v>
      </c>
      <c r="H86" s="27">
        <f t="shared" si="5"/>
        <v>11.166666666666668</v>
      </c>
    </row>
    <row r="87" spans="2:8" x14ac:dyDescent="0.25">
      <c r="B87" s="27" t="s">
        <v>34</v>
      </c>
      <c r="C87" s="27" t="s">
        <v>50</v>
      </c>
      <c r="D87" s="27">
        <v>0</v>
      </c>
      <c r="E87" s="27">
        <v>1</v>
      </c>
      <c r="F87" s="27">
        <v>1</v>
      </c>
      <c r="G87" s="51">
        <f>F87*100/F91</f>
        <v>1</v>
      </c>
      <c r="H87" s="27">
        <f t="shared" si="5"/>
        <v>0.75</v>
      </c>
    </row>
    <row r="88" spans="2:8" x14ac:dyDescent="0.25">
      <c r="B88" s="27" t="s">
        <v>36</v>
      </c>
      <c r="C88" s="27" t="s">
        <v>51</v>
      </c>
      <c r="D88" s="27">
        <v>0</v>
      </c>
      <c r="E88" s="27">
        <v>0.33333333333333337</v>
      </c>
      <c r="F88" s="27">
        <v>0</v>
      </c>
      <c r="G88" s="51">
        <f>F88*100/F91</f>
        <v>0</v>
      </c>
      <c r="H88" s="27">
        <f t="shared" si="5"/>
        <v>8.3333333333333343E-2</v>
      </c>
    </row>
    <row r="89" spans="2:8" x14ac:dyDescent="0.25">
      <c r="B89" s="27" t="s">
        <v>38</v>
      </c>
      <c r="C89" s="27" t="s">
        <v>52</v>
      </c>
      <c r="D89" s="27">
        <v>0</v>
      </c>
      <c r="E89" s="27">
        <v>0</v>
      </c>
      <c r="F89" s="27">
        <v>0.66666666666666674</v>
      </c>
      <c r="G89" s="51">
        <f>F89*100/F91</f>
        <v>0.66666666666666674</v>
      </c>
      <c r="H89" s="27">
        <f t="shared" si="5"/>
        <v>0.33333333333333337</v>
      </c>
    </row>
    <row r="90" spans="2:8" x14ac:dyDescent="0.25">
      <c r="B90" s="27" t="s">
        <v>53</v>
      </c>
      <c r="C90" s="27" t="s">
        <v>54</v>
      </c>
      <c r="D90" s="27">
        <v>19</v>
      </c>
      <c r="E90" s="27">
        <v>19.666666666666664</v>
      </c>
      <c r="F90" s="27">
        <v>18.000000000000004</v>
      </c>
      <c r="G90" s="51">
        <f>F90*100/F91</f>
        <v>18.000000000000004</v>
      </c>
      <c r="H90" s="27">
        <f t="shared" si="5"/>
        <v>18.666666666666668</v>
      </c>
    </row>
    <row r="91" spans="2:8" x14ac:dyDescent="0.25">
      <c r="B91" s="27" t="s">
        <v>55</v>
      </c>
      <c r="C91" s="27" t="s">
        <v>56</v>
      </c>
      <c r="D91" s="27">
        <v>100</v>
      </c>
      <c r="E91" s="27">
        <v>99.999999999999972</v>
      </c>
      <c r="F91" s="27">
        <v>100</v>
      </c>
      <c r="G91" s="51">
        <f>G79+G80+G81+G82+G83+G84+G85+G86+G87+G88+G89+G90</f>
        <v>100.00000000000001</v>
      </c>
      <c r="H91" s="27">
        <f t="shared" si="5"/>
        <v>100</v>
      </c>
    </row>
    <row r="94" spans="2:8" x14ac:dyDescent="0.25">
      <c r="B94" s="29"/>
      <c r="C94" s="29" t="s">
        <v>114</v>
      </c>
      <c r="D94" s="29" t="s">
        <v>66</v>
      </c>
      <c r="E94" s="29" t="s">
        <v>67</v>
      </c>
      <c r="F94" s="29" t="s">
        <v>59</v>
      </c>
      <c r="G94" s="29" t="s">
        <v>69</v>
      </c>
      <c r="H94" s="29" t="s">
        <v>70</v>
      </c>
    </row>
    <row r="95" spans="2:8" x14ac:dyDescent="0.25">
      <c r="B95" s="23" t="s">
        <v>58</v>
      </c>
      <c r="C95" s="23" t="s">
        <v>42</v>
      </c>
      <c r="D95" s="78" t="s">
        <v>43</v>
      </c>
      <c r="E95" s="78"/>
      <c r="F95" s="78"/>
      <c r="G95" s="78"/>
      <c r="H95" s="78"/>
    </row>
    <row r="96" spans="2:8" x14ac:dyDescent="0.25">
      <c r="B96" s="27" t="s">
        <v>6</v>
      </c>
      <c r="C96" s="27" t="s">
        <v>7</v>
      </c>
      <c r="D96" s="27">
        <v>3.235294117647058</v>
      </c>
      <c r="E96" s="27">
        <v>1.3333333333333335</v>
      </c>
      <c r="F96" s="27">
        <v>6</v>
      </c>
      <c r="G96" s="20">
        <v>4.3333333333333339</v>
      </c>
      <c r="H96" s="27">
        <f>(D96+E96+F96+G96)/4</f>
        <v>3.7254901960784315</v>
      </c>
    </row>
    <row r="97" spans="2:8" x14ac:dyDescent="0.25">
      <c r="B97" s="27" t="s">
        <v>8</v>
      </c>
      <c r="C97" s="27" t="s">
        <v>9</v>
      </c>
      <c r="D97" s="27">
        <v>1.7647058823529409</v>
      </c>
      <c r="E97" s="27">
        <v>14.333333333333334</v>
      </c>
      <c r="F97" s="27">
        <v>0</v>
      </c>
      <c r="G97" s="20">
        <v>0.33333333333333337</v>
      </c>
      <c r="H97" s="27">
        <f t="shared" ref="H97:H114" si="6">(D97+E97+F97+G97)/4</f>
        <v>4.1078431372549016</v>
      </c>
    </row>
    <row r="98" spans="2:8" x14ac:dyDescent="0.25">
      <c r="B98" s="27" t="s">
        <v>10</v>
      </c>
      <c r="C98" s="27" t="s">
        <v>11</v>
      </c>
      <c r="D98" s="27">
        <v>0.58823529411764708</v>
      </c>
      <c r="E98" s="27">
        <v>0</v>
      </c>
      <c r="F98" s="27">
        <v>1.3333333333333335</v>
      </c>
      <c r="G98" s="20">
        <v>10</v>
      </c>
      <c r="H98" s="27">
        <f t="shared" si="6"/>
        <v>2.9803921568627452</v>
      </c>
    </row>
    <row r="99" spans="2:8" x14ac:dyDescent="0.25">
      <c r="B99" s="27" t="s">
        <v>12</v>
      </c>
      <c r="C99" s="27" t="s">
        <v>44</v>
      </c>
      <c r="D99" s="27">
        <v>7.3529411764705879</v>
      </c>
      <c r="E99" s="27">
        <v>6.666666666666667</v>
      </c>
      <c r="F99" s="27">
        <v>30.666666666666664</v>
      </c>
      <c r="G99" s="20">
        <v>27.333333333333339</v>
      </c>
      <c r="H99" s="27">
        <f t="shared" si="6"/>
        <v>18.004901960784316</v>
      </c>
    </row>
    <row r="100" spans="2:8" x14ac:dyDescent="0.25">
      <c r="B100" s="27" t="s">
        <v>14</v>
      </c>
      <c r="C100" s="27" t="s">
        <v>45</v>
      </c>
      <c r="D100" s="27">
        <v>16.47058823529412</v>
      </c>
      <c r="E100" s="27">
        <v>15.333333333333332</v>
      </c>
      <c r="F100" s="27">
        <v>3</v>
      </c>
      <c r="G100" s="20">
        <v>9.0000000000000018</v>
      </c>
      <c r="H100" s="27">
        <f t="shared" si="6"/>
        <v>10.950980392156863</v>
      </c>
    </row>
    <row r="101" spans="2:8" x14ac:dyDescent="0.25">
      <c r="B101" s="27" t="s">
        <v>16</v>
      </c>
      <c r="C101" s="27" t="s">
        <v>17</v>
      </c>
      <c r="D101" s="27">
        <v>2.9411764705882351</v>
      </c>
      <c r="E101" s="27">
        <v>0</v>
      </c>
      <c r="F101" s="27">
        <v>0</v>
      </c>
      <c r="G101" s="20">
        <v>0</v>
      </c>
      <c r="H101" s="27">
        <f t="shared" si="6"/>
        <v>0.73529411764705876</v>
      </c>
    </row>
    <row r="102" spans="2:8" x14ac:dyDescent="0.25">
      <c r="B102" s="28" t="s">
        <v>18</v>
      </c>
      <c r="C102" s="28" t="s">
        <v>46</v>
      </c>
      <c r="D102" s="28">
        <v>32.352941176470587</v>
      </c>
      <c r="E102" s="28">
        <v>37.666666666666671</v>
      </c>
      <c r="F102" s="28">
        <v>41</v>
      </c>
      <c r="G102" s="21">
        <v>51</v>
      </c>
      <c r="H102" s="28">
        <f t="shared" si="6"/>
        <v>40.504901960784316</v>
      </c>
    </row>
    <row r="103" spans="2:8" x14ac:dyDescent="0.25">
      <c r="B103" s="27" t="s">
        <v>20</v>
      </c>
      <c r="C103" s="27" t="s">
        <v>21</v>
      </c>
      <c r="D103" s="27">
        <v>6.1764705882352944</v>
      </c>
      <c r="E103" s="27">
        <v>6</v>
      </c>
      <c r="F103" s="27">
        <v>7.0000000000000009</v>
      </c>
      <c r="G103" s="20">
        <v>11.000000000000002</v>
      </c>
      <c r="H103" s="27">
        <f t="shared" si="6"/>
        <v>7.5441176470588243</v>
      </c>
    </row>
    <row r="104" spans="2:8" x14ac:dyDescent="0.25">
      <c r="B104" s="27" t="s">
        <v>22</v>
      </c>
      <c r="C104" s="27" t="s">
        <v>47</v>
      </c>
      <c r="D104" s="27">
        <v>0.58823529411764708</v>
      </c>
      <c r="E104" s="27">
        <v>1.3333333333333335</v>
      </c>
      <c r="F104" s="27">
        <v>1.6666666666666667</v>
      </c>
      <c r="G104" s="20">
        <v>5</v>
      </c>
      <c r="H104" s="27">
        <f t="shared" si="6"/>
        <v>2.1470588235294121</v>
      </c>
    </row>
    <row r="105" spans="2:8" x14ac:dyDescent="0.25">
      <c r="B105" s="27" t="s">
        <v>24</v>
      </c>
      <c r="C105" s="27" t="s">
        <v>23</v>
      </c>
      <c r="D105" s="27">
        <v>1.4705882352941175</v>
      </c>
      <c r="E105" s="27">
        <v>0</v>
      </c>
      <c r="F105" s="27">
        <v>0.66666666666666674</v>
      </c>
      <c r="G105" s="20">
        <v>2</v>
      </c>
      <c r="H105" s="27">
        <f t="shared" si="6"/>
        <v>1.034313725490196</v>
      </c>
    </row>
    <row r="106" spans="2:8" x14ac:dyDescent="0.25">
      <c r="B106" s="27" t="s">
        <v>26</v>
      </c>
      <c r="C106" s="27" t="s">
        <v>25</v>
      </c>
      <c r="D106" s="27">
        <v>2.0588235294117649</v>
      </c>
      <c r="E106" s="27">
        <v>2</v>
      </c>
      <c r="F106" s="27">
        <v>2.666666666666667</v>
      </c>
      <c r="G106" s="20">
        <v>0.66666666666666674</v>
      </c>
      <c r="H106" s="27">
        <f t="shared" si="6"/>
        <v>1.8480392156862746</v>
      </c>
    </row>
    <row r="107" spans="2:8" x14ac:dyDescent="0.25">
      <c r="B107" s="27" t="s">
        <v>28</v>
      </c>
      <c r="C107" s="27" t="s">
        <v>27</v>
      </c>
      <c r="D107" s="27">
        <v>1.7647058823529409</v>
      </c>
      <c r="E107" s="27">
        <v>6.666666666666667</v>
      </c>
      <c r="F107" s="27">
        <v>3.3333333333333335</v>
      </c>
      <c r="G107" s="20">
        <v>3.3333333333333335</v>
      </c>
      <c r="H107" s="27">
        <f t="shared" si="6"/>
        <v>3.774509803921569</v>
      </c>
    </row>
    <row r="108" spans="2:8" x14ac:dyDescent="0.25">
      <c r="B108" s="27" t="s">
        <v>30</v>
      </c>
      <c r="C108" s="27" t="s">
        <v>48</v>
      </c>
      <c r="D108" s="27">
        <v>9.4117647058823533</v>
      </c>
      <c r="E108" s="27">
        <v>12.666666666666666</v>
      </c>
      <c r="F108" s="27">
        <v>14.000000000000002</v>
      </c>
      <c r="G108" s="20">
        <v>1.3333333333333335</v>
      </c>
      <c r="H108" s="27">
        <f t="shared" si="6"/>
        <v>9.3529411764705888</v>
      </c>
    </row>
    <row r="109" spans="2:8" x14ac:dyDescent="0.25">
      <c r="B109" s="27" t="s">
        <v>32</v>
      </c>
      <c r="C109" s="27" t="s">
        <v>49</v>
      </c>
      <c r="D109" s="27">
        <v>10.294117647058824</v>
      </c>
      <c r="E109" s="27">
        <v>15.666666666666668</v>
      </c>
      <c r="F109" s="27">
        <v>9.6666666666666679</v>
      </c>
      <c r="G109" s="20">
        <v>8.3333333333333339</v>
      </c>
      <c r="H109" s="27">
        <f t="shared" si="6"/>
        <v>10.990196078431373</v>
      </c>
    </row>
    <row r="110" spans="2:8" x14ac:dyDescent="0.25">
      <c r="B110" s="27" t="s">
        <v>34</v>
      </c>
      <c r="C110" s="27" t="s">
        <v>50</v>
      </c>
      <c r="D110" s="27">
        <v>16.176470588235293</v>
      </c>
      <c r="E110" s="27">
        <v>1</v>
      </c>
      <c r="F110" s="27">
        <v>0.66666666666666674</v>
      </c>
      <c r="G110" s="20">
        <v>0.33333333333333337</v>
      </c>
      <c r="H110" s="27">
        <f t="shared" si="6"/>
        <v>4.5441176470588234</v>
      </c>
    </row>
    <row r="111" spans="2:8" x14ac:dyDescent="0.25">
      <c r="B111" s="27" t="s">
        <v>36</v>
      </c>
      <c r="C111" s="27" t="s">
        <v>51</v>
      </c>
      <c r="D111" s="27">
        <v>0</v>
      </c>
      <c r="E111" s="27">
        <v>0</v>
      </c>
      <c r="F111" s="27">
        <v>0</v>
      </c>
      <c r="G111" s="20">
        <v>0</v>
      </c>
      <c r="H111" s="27">
        <f t="shared" si="6"/>
        <v>0</v>
      </c>
    </row>
    <row r="112" spans="2:8" x14ac:dyDescent="0.25">
      <c r="B112" s="27" t="s">
        <v>38</v>
      </c>
      <c r="C112" s="27" t="s">
        <v>52</v>
      </c>
      <c r="D112" s="27">
        <v>0</v>
      </c>
      <c r="E112" s="27">
        <v>0.66666666666666674</v>
      </c>
      <c r="F112" s="27">
        <v>0</v>
      </c>
      <c r="G112" s="20">
        <v>0</v>
      </c>
      <c r="H112" s="27">
        <f t="shared" si="6"/>
        <v>0.16666666666666669</v>
      </c>
    </row>
    <row r="113" spans="2:8" x14ac:dyDescent="0.25">
      <c r="B113" s="27" t="s">
        <v>53</v>
      </c>
      <c r="C113" s="27" t="s">
        <v>54</v>
      </c>
      <c r="D113" s="27">
        <v>19.705882352941174</v>
      </c>
      <c r="E113" s="27">
        <v>16.333333333333336</v>
      </c>
      <c r="F113" s="27">
        <v>19.333333333333336</v>
      </c>
      <c r="G113" s="20">
        <v>17</v>
      </c>
      <c r="H113" s="27">
        <f t="shared" si="6"/>
        <v>18.093137254901961</v>
      </c>
    </row>
    <row r="114" spans="2:8" x14ac:dyDescent="0.25">
      <c r="B114" s="27" t="s">
        <v>55</v>
      </c>
      <c r="C114" s="27" t="s">
        <v>56</v>
      </c>
      <c r="D114" s="27">
        <v>100</v>
      </c>
      <c r="E114" s="27">
        <v>100.00000000000003</v>
      </c>
      <c r="F114" s="27">
        <v>100</v>
      </c>
      <c r="G114" s="20">
        <v>99.999999999999986</v>
      </c>
      <c r="H114" s="27">
        <f t="shared" si="6"/>
        <v>100</v>
      </c>
    </row>
    <row r="117" spans="2:8" x14ac:dyDescent="0.25">
      <c r="B117" s="29"/>
      <c r="C117" s="29" t="s">
        <v>115</v>
      </c>
      <c r="D117" s="29" t="s">
        <v>66</v>
      </c>
      <c r="E117" s="29" t="s">
        <v>67</v>
      </c>
      <c r="F117" s="29" t="s">
        <v>59</v>
      </c>
      <c r="G117" s="29" t="s">
        <v>69</v>
      </c>
      <c r="H117" s="29" t="s">
        <v>70</v>
      </c>
    </row>
    <row r="118" spans="2:8" x14ac:dyDescent="0.25">
      <c r="B118" s="23" t="s">
        <v>58</v>
      </c>
      <c r="C118" s="23" t="s">
        <v>42</v>
      </c>
      <c r="D118" s="78" t="s">
        <v>43</v>
      </c>
      <c r="E118" s="78"/>
      <c r="F118" s="78"/>
      <c r="G118" s="78"/>
      <c r="H118" s="78"/>
    </row>
    <row r="119" spans="2:8" x14ac:dyDescent="0.25">
      <c r="B119" s="27" t="s">
        <v>6</v>
      </c>
      <c r="C119" s="27" t="s">
        <v>7</v>
      </c>
      <c r="D119" s="27">
        <v>10</v>
      </c>
      <c r="E119" s="27">
        <v>3.3333333333333335</v>
      </c>
      <c r="F119" s="27">
        <v>2.666666666666667</v>
      </c>
      <c r="G119" s="20">
        <v>8.3333333333333339</v>
      </c>
      <c r="H119" s="27">
        <f>(D119+E119+F119+G119)/4</f>
        <v>6.0833333333333339</v>
      </c>
    </row>
    <row r="120" spans="2:8" x14ac:dyDescent="0.25">
      <c r="B120" s="27" t="s">
        <v>8</v>
      </c>
      <c r="C120" s="27" t="s">
        <v>9</v>
      </c>
      <c r="D120" s="27">
        <v>3.125</v>
      </c>
      <c r="E120" s="27">
        <v>26.333333333333336</v>
      </c>
      <c r="F120" s="27">
        <v>3.3333333333333335</v>
      </c>
      <c r="G120" s="20">
        <v>3.3333333333333335</v>
      </c>
      <c r="H120" s="27">
        <f t="shared" ref="H120:H136" si="7">(D120+E120+F120+G120)/4</f>
        <v>9.0312500000000018</v>
      </c>
    </row>
    <row r="121" spans="2:8" x14ac:dyDescent="0.25">
      <c r="B121" s="27" t="s">
        <v>10</v>
      </c>
      <c r="C121" s="27" t="s">
        <v>11</v>
      </c>
      <c r="D121" s="27">
        <v>0</v>
      </c>
      <c r="E121" s="27">
        <v>0</v>
      </c>
      <c r="F121" s="27">
        <v>0</v>
      </c>
      <c r="G121" s="20">
        <v>1.6666666666666667</v>
      </c>
      <c r="H121" s="27">
        <f t="shared" si="7"/>
        <v>0.41666666666666669</v>
      </c>
    </row>
    <row r="122" spans="2:8" x14ac:dyDescent="0.25">
      <c r="B122" s="27" t="s">
        <v>12</v>
      </c>
      <c r="C122" s="27" t="s">
        <v>44</v>
      </c>
      <c r="D122" s="27">
        <v>10.625000000000002</v>
      </c>
      <c r="E122" s="27">
        <v>6.333333333333333</v>
      </c>
      <c r="F122" s="27">
        <v>19.666666666666664</v>
      </c>
      <c r="G122" s="20">
        <v>24</v>
      </c>
      <c r="H122" s="27">
        <f t="shared" si="7"/>
        <v>15.15625</v>
      </c>
    </row>
    <row r="123" spans="2:8" x14ac:dyDescent="0.25">
      <c r="B123" s="27" t="s">
        <v>14</v>
      </c>
      <c r="C123" s="27" t="s">
        <v>45</v>
      </c>
      <c r="D123" s="27">
        <v>6.8749999999999991</v>
      </c>
      <c r="E123" s="27">
        <v>9.6666666666666679</v>
      </c>
      <c r="F123" s="27">
        <v>11.666666666666668</v>
      </c>
      <c r="G123" s="20">
        <v>13.333333333333334</v>
      </c>
      <c r="H123" s="27">
        <f t="shared" si="7"/>
        <v>10.385416666666668</v>
      </c>
    </row>
    <row r="124" spans="2:8" x14ac:dyDescent="0.25">
      <c r="B124" s="27" t="s">
        <v>16</v>
      </c>
      <c r="C124" s="27" t="s">
        <v>17</v>
      </c>
      <c r="D124" s="27">
        <v>6.25</v>
      </c>
      <c r="E124" s="27">
        <v>0</v>
      </c>
      <c r="F124" s="27">
        <v>0</v>
      </c>
      <c r="G124" s="20">
        <v>0</v>
      </c>
      <c r="H124" s="27">
        <f t="shared" si="7"/>
        <v>1.5625</v>
      </c>
    </row>
    <row r="125" spans="2:8" x14ac:dyDescent="0.25">
      <c r="B125" s="28" t="s">
        <v>18</v>
      </c>
      <c r="C125" s="28" t="s">
        <v>46</v>
      </c>
      <c r="D125" s="28">
        <v>36.875</v>
      </c>
      <c r="E125" s="28">
        <v>45.666666666666671</v>
      </c>
      <c r="F125" s="28">
        <v>37.333333333333336</v>
      </c>
      <c r="G125" s="21">
        <v>50.666666666666664</v>
      </c>
      <c r="H125" s="28">
        <f t="shared" si="7"/>
        <v>42.635416666666664</v>
      </c>
    </row>
    <row r="126" spans="2:8" x14ac:dyDescent="0.25">
      <c r="B126" s="27" t="s">
        <v>20</v>
      </c>
      <c r="C126" s="27" t="s">
        <v>21</v>
      </c>
      <c r="D126" s="27">
        <v>20.3125</v>
      </c>
      <c r="E126" s="27">
        <v>10</v>
      </c>
      <c r="F126" s="27">
        <v>3.6666666666666665</v>
      </c>
      <c r="G126" s="20">
        <v>11.000000000000002</v>
      </c>
      <c r="H126" s="27">
        <f t="shared" si="7"/>
        <v>11.244791666666666</v>
      </c>
    </row>
    <row r="127" spans="2:8" x14ac:dyDescent="0.25">
      <c r="B127" s="27" t="s">
        <v>22</v>
      </c>
      <c r="C127" s="27" t="s">
        <v>47</v>
      </c>
      <c r="D127" s="27">
        <v>1.5625</v>
      </c>
      <c r="E127" s="27">
        <v>0</v>
      </c>
      <c r="F127" s="27">
        <v>1.6666666666666667</v>
      </c>
      <c r="G127" s="20">
        <v>3</v>
      </c>
      <c r="H127" s="27">
        <f t="shared" si="7"/>
        <v>1.5572916666666667</v>
      </c>
    </row>
    <row r="128" spans="2:8" x14ac:dyDescent="0.25">
      <c r="B128" s="27" t="s">
        <v>24</v>
      </c>
      <c r="C128" s="27" t="s">
        <v>23</v>
      </c>
      <c r="D128" s="27">
        <v>0.9375</v>
      </c>
      <c r="E128" s="27">
        <v>1</v>
      </c>
      <c r="F128" s="27">
        <v>1</v>
      </c>
      <c r="G128" s="20">
        <v>2.666666666666667</v>
      </c>
      <c r="H128" s="27">
        <f t="shared" si="7"/>
        <v>1.4010416666666667</v>
      </c>
    </row>
    <row r="129" spans="2:8" x14ac:dyDescent="0.25">
      <c r="B129" s="27" t="s">
        <v>26</v>
      </c>
      <c r="C129" s="27" t="s">
        <v>25</v>
      </c>
      <c r="D129" s="27">
        <v>3.125</v>
      </c>
      <c r="E129" s="27">
        <v>3</v>
      </c>
      <c r="F129" s="27">
        <v>2</v>
      </c>
      <c r="G129" s="20">
        <v>1.3333333333333335</v>
      </c>
      <c r="H129" s="27">
        <f t="shared" si="7"/>
        <v>2.3645833333333335</v>
      </c>
    </row>
    <row r="130" spans="2:8" x14ac:dyDescent="0.25">
      <c r="B130" s="27" t="s">
        <v>28</v>
      </c>
      <c r="C130" s="27" t="s">
        <v>27</v>
      </c>
      <c r="D130" s="27">
        <v>9.0625000000000018</v>
      </c>
      <c r="E130" s="27">
        <v>6.666666666666667</v>
      </c>
      <c r="F130" s="27">
        <v>4.3333333333333339</v>
      </c>
      <c r="G130" s="20">
        <v>2.666666666666667</v>
      </c>
      <c r="H130" s="27">
        <f t="shared" si="7"/>
        <v>5.682291666666667</v>
      </c>
    </row>
    <row r="131" spans="2:8" x14ac:dyDescent="0.25">
      <c r="B131" s="27" t="s">
        <v>30</v>
      </c>
      <c r="C131" s="27" t="s">
        <v>48</v>
      </c>
      <c r="D131" s="27">
        <v>7.8125</v>
      </c>
      <c r="E131" s="27">
        <v>0</v>
      </c>
      <c r="F131" s="27">
        <v>10.666666666666668</v>
      </c>
      <c r="G131" s="20">
        <v>3.3333333333333335</v>
      </c>
      <c r="H131" s="27">
        <f t="shared" si="7"/>
        <v>5.453125</v>
      </c>
    </row>
    <row r="132" spans="2:8" x14ac:dyDescent="0.25">
      <c r="B132" s="27" t="s">
        <v>32</v>
      </c>
      <c r="C132" s="27" t="s">
        <v>49</v>
      </c>
      <c r="D132" s="27">
        <v>0</v>
      </c>
      <c r="E132" s="27">
        <v>12.333333333333332</v>
      </c>
      <c r="F132" s="27">
        <v>19.333333333333336</v>
      </c>
      <c r="G132" s="20">
        <v>7.0000000000000009</v>
      </c>
      <c r="H132" s="27">
        <f t="shared" si="7"/>
        <v>9.6666666666666679</v>
      </c>
    </row>
    <row r="133" spans="2:8" x14ac:dyDescent="0.25">
      <c r="B133" s="27" t="s">
        <v>34</v>
      </c>
      <c r="C133" s="27" t="s">
        <v>50</v>
      </c>
      <c r="D133" s="27">
        <v>0.625</v>
      </c>
      <c r="E133" s="27">
        <v>0</v>
      </c>
      <c r="F133" s="27">
        <v>0</v>
      </c>
      <c r="G133" s="20">
        <v>0</v>
      </c>
      <c r="H133" s="27">
        <f t="shared" si="7"/>
        <v>0.15625</v>
      </c>
    </row>
    <row r="134" spans="2:8" x14ac:dyDescent="0.25">
      <c r="B134" s="27" t="s">
        <v>36</v>
      </c>
      <c r="C134" s="27" t="s">
        <v>51</v>
      </c>
      <c r="D134" s="27">
        <v>0.625</v>
      </c>
      <c r="E134" s="27">
        <v>0.33333333333333337</v>
      </c>
      <c r="F134" s="27">
        <v>0.33333333333333337</v>
      </c>
      <c r="G134" s="20">
        <v>0.33333333333333337</v>
      </c>
      <c r="H134" s="27">
        <f t="shared" si="7"/>
        <v>0.40625</v>
      </c>
    </row>
    <row r="135" spans="2:8" x14ac:dyDescent="0.25">
      <c r="B135" s="27" t="s">
        <v>38</v>
      </c>
      <c r="C135" s="27" t="s">
        <v>52</v>
      </c>
      <c r="D135" s="27">
        <v>0.3125</v>
      </c>
      <c r="E135" s="27">
        <v>1.6666666666666667</v>
      </c>
      <c r="F135" s="27">
        <v>0</v>
      </c>
      <c r="G135" s="20">
        <v>0</v>
      </c>
      <c r="H135" s="27">
        <f t="shared" si="7"/>
        <v>0.49479166666666669</v>
      </c>
    </row>
    <row r="136" spans="2:8" x14ac:dyDescent="0.25">
      <c r="B136" s="27" t="s">
        <v>53</v>
      </c>
      <c r="C136" s="27" t="s">
        <v>54</v>
      </c>
      <c r="D136" s="27">
        <v>18.75</v>
      </c>
      <c r="E136" s="27">
        <v>19.333333333333336</v>
      </c>
      <c r="F136" s="27">
        <v>19.666666666666664</v>
      </c>
      <c r="G136" s="20">
        <v>18.000000000000004</v>
      </c>
      <c r="H136" s="27">
        <f t="shared" si="7"/>
        <v>18.9375</v>
      </c>
    </row>
    <row r="137" spans="2:8" x14ac:dyDescent="0.25">
      <c r="B137" s="27" t="s">
        <v>55</v>
      </c>
      <c r="C137" s="27" t="s">
        <v>56</v>
      </c>
      <c r="D137" s="27">
        <v>100</v>
      </c>
      <c r="E137" s="27">
        <v>100</v>
      </c>
      <c r="F137" s="27">
        <v>100</v>
      </c>
      <c r="G137" s="20">
        <v>99.999999999999986</v>
      </c>
      <c r="H137" s="27">
        <f t="shared" ref="H137" si="8">(D137+E137+F137)/3</f>
        <v>100</v>
      </c>
    </row>
    <row r="140" spans="2:8" x14ac:dyDescent="0.25">
      <c r="B140" s="29"/>
      <c r="C140" s="29" t="s">
        <v>116</v>
      </c>
      <c r="D140" s="29" t="s">
        <v>66</v>
      </c>
      <c r="E140" s="29" t="s">
        <v>67</v>
      </c>
      <c r="F140" s="29" t="s">
        <v>59</v>
      </c>
      <c r="G140" s="29" t="s">
        <v>69</v>
      </c>
      <c r="H140" s="29" t="s">
        <v>70</v>
      </c>
    </row>
    <row r="141" spans="2:8" x14ac:dyDescent="0.25">
      <c r="B141" s="23" t="s">
        <v>58</v>
      </c>
      <c r="C141" s="23" t="s">
        <v>42</v>
      </c>
      <c r="D141" s="78" t="s">
        <v>43</v>
      </c>
      <c r="E141" s="78"/>
      <c r="F141" s="78"/>
      <c r="G141" s="78"/>
      <c r="H141" s="78"/>
    </row>
    <row r="142" spans="2:8" x14ac:dyDescent="0.25">
      <c r="B142" s="27" t="s">
        <v>6</v>
      </c>
      <c r="C142" s="27" t="s">
        <v>7</v>
      </c>
      <c r="D142" s="27">
        <v>2.3333333333333335</v>
      </c>
      <c r="E142" s="27">
        <v>6.333333333333333</v>
      </c>
      <c r="F142" s="27">
        <v>5</v>
      </c>
      <c r="G142" s="20">
        <v>9.6666666666666679</v>
      </c>
      <c r="H142" s="27">
        <f>(D142+E142+F142+G142)/4</f>
        <v>5.8333333333333339</v>
      </c>
    </row>
    <row r="143" spans="2:8" x14ac:dyDescent="0.25">
      <c r="B143" s="27" t="s">
        <v>8</v>
      </c>
      <c r="C143" s="27" t="s">
        <v>9</v>
      </c>
      <c r="D143" s="27">
        <v>1</v>
      </c>
      <c r="E143" s="27">
        <v>5.3333333333333339</v>
      </c>
      <c r="F143" s="27">
        <v>12.333333333333332</v>
      </c>
      <c r="G143" s="20">
        <v>6</v>
      </c>
      <c r="H143" s="27">
        <f t="shared" ref="H143:H160" si="9">(D143+E143+F143+G143)/4</f>
        <v>6.1666666666666661</v>
      </c>
    </row>
    <row r="144" spans="2:8" x14ac:dyDescent="0.25">
      <c r="B144" s="27" t="s">
        <v>10</v>
      </c>
      <c r="C144" s="27" t="s">
        <v>11</v>
      </c>
      <c r="D144" s="27">
        <v>0</v>
      </c>
      <c r="E144" s="27">
        <v>0</v>
      </c>
      <c r="F144" s="27">
        <v>0.33333333333333337</v>
      </c>
      <c r="G144" s="20">
        <v>4.3333333333333339</v>
      </c>
      <c r="H144" s="27">
        <f t="shared" si="9"/>
        <v>1.1666666666666667</v>
      </c>
    </row>
    <row r="145" spans="2:8" x14ac:dyDescent="0.25">
      <c r="B145" s="27" t="s">
        <v>12</v>
      </c>
      <c r="C145" s="27" t="s">
        <v>44</v>
      </c>
      <c r="D145" s="27">
        <v>5.3333333333333339</v>
      </c>
      <c r="E145" s="27">
        <v>17.666666666666668</v>
      </c>
      <c r="F145" s="27">
        <v>16.333333333333336</v>
      </c>
      <c r="G145" s="20">
        <v>10.333333333333334</v>
      </c>
      <c r="H145" s="27">
        <f t="shared" si="9"/>
        <v>12.416666666666668</v>
      </c>
    </row>
    <row r="146" spans="2:8" x14ac:dyDescent="0.25">
      <c r="B146" s="27" t="s">
        <v>14</v>
      </c>
      <c r="C146" s="27" t="s">
        <v>45</v>
      </c>
      <c r="D146" s="27">
        <v>12</v>
      </c>
      <c r="E146" s="27">
        <v>10</v>
      </c>
      <c r="F146" s="27">
        <v>4.666666666666667</v>
      </c>
      <c r="G146" s="20">
        <v>0.66666666666666674</v>
      </c>
      <c r="H146" s="27">
        <f t="shared" si="9"/>
        <v>6.8333333333333339</v>
      </c>
    </row>
    <row r="147" spans="2:8" x14ac:dyDescent="0.25">
      <c r="B147" s="27" t="s">
        <v>16</v>
      </c>
      <c r="C147" s="27" t="s">
        <v>17</v>
      </c>
      <c r="D147" s="27">
        <v>13.66666666666667</v>
      </c>
      <c r="E147" s="27">
        <v>3.3333333333333335</v>
      </c>
      <c r="F147" s="27">
        <v>0</v>
      </c>
      <c r="G147" s="20">
        <v>0</v>
      </c>
      <c r="H147" s="27">
        <f t="shared" si="9"/>
        <v>4.2500000000000009</v>
      </c>
    </row>
    <row r="148" spans="2:8" x14ac:dyDescent="0.25">
      <c r="B148" s="28" t="s">
        <v>18</v>
      </c>
      <c r="C148" s="28" t="s">
        <v>46</v>
      </c>
      <c r="D148" s="28">
        <v>34.333333333333336</v>
      </c>
      <c r="E148" s="28">
        <v>42.666666666666671</v>
      </c>
      <c r="F148" s="28">
        <v>38.666666666666671</v>
      </c>
      <c r="G148" s="21">
        <v>31.000000000000004</v>
      </c>
      <c r="H148" s="28">
        <f t="shared" si="9"/>
        <v>36.666666666666671</v>
      </c>
    </row>
    <row r="149" spans="2:8" x14ac:dyDescent="0.25">
      <c r="B149" s="27" t="s">
        <v>20</v>
      </c>
      <c r="C149" s="27" t="s">
        <v>21</v>
      </c>
      <c r="D149" s="27">
        <v>6.333333333333333</v>
      </c>
      <c r="E149" s="27">
        <v>6</v>
      </c>
      <c r="F149" s="27">
        <v>4</v>
      </c>
      <c r="G149" s="20">
        <v>2</v>
      </c>
      <c r="H149" s="27">
        <f t="shared" si="9"/>
        <v>4.583333333333333</v>
      </c>
    </row>
    <row r="150" spans="2:8" x14ac:dyDescent="0.25">
      <c r="B150" s="27" t="s">
        <v>22</v>
      </c>
      <c r="C150" s="27" t="s">
        <v>47</v>
      </c>
      <c r="D150" s="27">
        <v>0.33333333333333337</v>
      </c>
      <c r="E150" s="27">
        <v>1.6666666666666667</v>
      </c>
      <c r="F150" s="27">
        <v>2</v>
      </c>
      <c r="G150" s="20">
        <v>1.3333333333333335</v>
      </c>
      <c r="H150" s="27">
        <f t="shared" si="9"/>
        <v>1.3333333333333335</v>
      </c>
    </row>
    <row r="151" spans="2:8" x14ac:dyDescent="0.25">
      <c r="B151" s="27" t="s">
        <v>24</v>
      </c>
      <c r="C151" s="27" t="s">
        <v>23</v>
      </c>
      <c r="D151" s="27">
        <v>0.66666666666666674</v>
      </c>
      <c r="E151" s="27">
        <v>0</v>
      </c>
      <c r="F151" s="27">
        <v>1</v>
      </c>
      <c r="G151" s="20">
        <v>0</v>
      </c>
      <c r="H151" s="27">
        <f t="shared" si="9"/>
        <v>0.41666666666666669</v>
      </c>
    </row>
    <row r="152" spans="2:8" x14ac:dyDescent="0.25">
      <c r="B152" s="27" t="s">
        <v>26</v>
      </c>
      <c r="C152" s="27" t="s">
        <v>25</v>
      </c>
      <c r="D152" s="27">
        <v>1.6666666666666667</v>
      </c>
      <c r="E152" s="27">
        <v>1</v>
      </c>
      <c r="F152" s="27">
        <v>3</v>
      </c>
      <c r="G152" s="20">
        <v>0.33333333333333337</v>
      </c>
      <c r="H152" s="27">
        <f t="shared" si="9"/>
        <v>1.5</v>
      </c>
    </row>
    <row r="153" spans="2:8" x14ac:dyDescent="0.25">
      <c r="B153" s="27" t="s">
        <v>28</v>
      </c>
      <c r="C153" s="27" t="s">
        <v>27</v>
      </c>
      <c r="D153" s="27">
        <v>3</v>
      </c>
      <c r="E153" s="27">
        <v>3.3333333333333335</v>
      </c>
      <c r="F153" s="27">
        <v>4.3333333333333339</v>
      </c>
      <c r="G153" s="20">
        <v>1.3333333333333335</v>
      </c>
      <c r="H153" s="27">
        <f t="shared" si="9"/>
        <v>3.0000000000000004</v>
      </c>
    </row>
    <row r="154" spans="2:8" x14ac:dyDescent="0.25">
      <c r="B154" s="27" t="s">
        <v>30</v>
      </c>
      <c r="C154" s="27" t="s">
        <v>48</v>
      </c>
      <c r="D154" s="27">
        <v>9.6666666666666679</v>
      </c>
      <c r="E154" s="27">
        <v>13.66666666666667</v>
      </c>
      <c r="F154" s="27">
        <v>17.333333333333336</v>
      </c>
      <c r="G154" s="20">
        <v>16.666666666666668</v>
      </c>
      <c r="H154" s="27">
        <f t="shared" si="9"/>
        <v>14.333333333333336</v>
      </c>
    </row>
    <row r="155" spans="2:8" x14ac:dyDescent="0.25">
      <c r="B155" s="27" t="s">
        <v>32</v>
      </c>
      <c r="C155" s="27" t="s">
        <v>49</v>
      </c>
      <c r="D155" s="27">
        <v>21.333333333333336</v>
      </c>
      <c r="E155" s="27">
        <v>12.666666666666666</v>
      </c>
      <c r="F155" s="27">
        <v>10</v>
      </c>
      <c r="G155" s="20">
        <v>31.333333333333336</v>
      </c>
      <c r="H155" s="27">
        <f t="shared" si="9"/>
        <v>18.833333333333336</v>
      </c>
    </row>
    <row r="156" spans="2:8" x14ac:dyDescent="0.25">
      <c r="B156" s="27" t="s">
        <v>34</v>
      </c>
      <c r="C156" s="27" t="s">
        <v>50</v>
      </c>
      <c r="D156" s="27">
        <v>2</v>
      </c>
      <c r="E156" s="27">
        <v>1</v>
      </c>
      <c r="F156" s="27">
        <v>0</v>
      </c>
      <c r="G156" s="20">
        <v>0</v>
      </c>
      <c r="H156" s="27">
        <f t="shared" si="9"/>
        <v>0.75</v>
      </c>
    </row>
    <row r="157" spans="2:8" x14ac:dyDescent="0.25">
      <c r="B157" s="27" t="s">
        <v>36</v>
      </c>
      <c r="C157" s="27" t="s">
        <v>51</v>
      </c>
      <c r="D157" s="27">
        <v>0</v>
      </c>
      <c r="E157" s="27">
        <v>0.33333333333333337</v>
      </c>
      <c r="F157" s="27">
        <v>0</v>
      </c>
      <c r="G157" s="20">
        <v>0</v>
      </c>
      <c r="H157" s="27">
        <f t="shared" si="9"/>
        <v>8.3333333333333343E-2</v>
      </c>
    </row>
    <row r="158" spans="2:8" x14ac:dyDescent="0.25">
      <c r="B158" s="27" t="s">
        <v>38</v>
      </c>
      <c r="C158" s="27" t="s">
        <v>52</v>
      </c>
      <c r="D158" s="27">
        <v>1.3333333333333335</v>
      </c>
      <c r="E158" s="27">
        <v>0</v>
      </c>
      <c r="F158" s="27">
        <v>0</v>
      </c>
      <c r="G158" s="20">
        <v>0</v>
      </c>
      <c r="H158" s="27">
        <f t="shared" si="9"/>
        <v>0.33333333333333337</v>
      </c>
    </row>
    <row r="159" spans="2:8" x14ac:dyDescent="0.25">
      <c r="B159" s="27" t="s">
        <v>53</v>
      </c>
      <c r="C159" s="27" t="s">
        <v>54</v>
      </c>
      <c r="D159" s="27">
        <v>19.333333333333336</v>
      </c>
      <c r="E159" s="27">
        <v>17.666666666666668</v>
      </c>
      <c r="F159" s="27">
        <v>19.666666666666664</v>
      </c>
      <c r="G159" s="20">
        <v>16</v>
      </c>
      <c r="H159" s="27">
        <f t="shared" si="9"/>
        <v>18.166666666666664</v>
      </c>
    </row>
    <row r="160" spans="2:8" x14ac:dyDescent="0.25">
      <c r="B160" s="27" t="s">
        <v>55</v>
      </c>
      <c r="C160" s="27" t="s">
        <v>56</v>
      </c>
      <c r="D160" s="27">
        <v>100</v>
      </c>
      <c r="E160" s="27">
        <v>100.00000000000001</v>
      </c>
      <c r="F160" s="27">
        <v>100</v>
      </c>
      <c r="G160" s="20">
        <v>100</v>
      </c>
      <c r="H160" s="27">
        <f t="shared" si="9"/>
        <v>100</v>
      </c>
    </row>
    <row r="163" spans="2:8" x14ac:dyDescent="0.25">
      <c r="B163" s="29"/>
      <c r="C163" s="29" t="s">
        <v>129</v>
      </c>
      <c r="D163" s="29" t="s">
        <v>66</v>
      </c>
      <c r="E163" s="29" t="s">
        <v>67</v>
      </c>
      <c r="F163" s="29" t="s">
        <v>59</v>
      </c>
      <c r="G163" s="29" t="s">
        <v>69</v>
      </c>
      <c r="H163" s="29" t="s">
        <v>70</v>
      </c>
    </row>
    <row r="164" spans="2:8" x14ac:dyDescent="0.25">
      <c r="B164" s="23" t="s">
        <v>58</v>
      </c>
      <c r="C164" s="23" t="s">
        <v>42</v>
      </c>
      <c r="D164" s="78" t="s">
        <v>43</v>
      </c>
      <c r="E164" s="78"/>
      <c r="F164" s="78"/>
      <c r="G164" s="78"/>
      <c r="H164" s="78"/>
    </row>
    <row r="165" spans="2:8" x14ac:dyDescent="0.25">
      <c r="B165" s="27" t="s">
        <v>6</v>
      </c>
      <c r="C165" s="27" t="s">
        <v>7</v>
      </c>
      <c r="D165" s="27">
        <v>2</v>
      </c>
      <c r="E165" s="27">
        <v>4.3333333333333339</v>
      </c>
      <c r="F165" s="27">
        <v>8.0385852090032159</v>
      </c>
      <c r="G165" s="20">
        <v>11.513157894736844</v>
      </c>
      <c r="H165" s="27">
        <f>(D165+E165+F165+G165)/4</f>
        <v>6.4712691092683485</v>
      </c>
    </row>
    <row r="166" spans="2:8" x14ac:dyDescent="0.25">
      <c r="B166" s="27" t="s">
        <v>8</v>
      </c>
      <c r="C166" s="27" t="s">
        <v>9</v>
      </c>
      <c r="D166" s="27">
        <v>25.333333333333332</v>
      </c>
      <c r="E166" s="27">
        <v>9.0000000000000018</v>
      </c>
      <c r="F166" s="27">
        <v>1.2861736334405145</v>
      </c>
      <c r="G166" s="20">
        <v>1.6447368421052633</v>
      </c>
      <c r="H166" s="27">
        <f t="shared" ref="H166:H183" si="10">(D166+E166+F166+G166)/4</f>
        <v>9.316060952219777</v>
      </c>
    </row>
    <row r="167" spans="2:8" x14ac:dyDescent="0.25">
      <c r="B167" s="27" t="s">
        <v>10</v>
      </c>
      <c r="C167" s="27" t="s">
        <v>11</v>
      </c>
      <c r="D167" s="27">
        <v>4.3333333333333339</v>
      </c>
      <c r="E167" s="27">
        <v>1.6666666666666667</v>
      </c>
      <c r="F167" s="27">
        <v>0</v>
      </c>
      <c r="G167" s="20">
        <v>0.65789473684210531</v>
      </c>
      <c r="H167" s="27">
        <f t="shared" si="10"/>
        <v>1.6644736842105265</v>
      </c>
    </row>
    <row r="168" spans="2:8" x14ac:dyDescent="0.25">
      <c r="B168" s="27" t="s">
        <v>12</v>
      </c>
      <c r="C168" s="27" t="s">
        <v>44</v>
      </c>
      <c r="D168" s="27">
        <v>8.6666666666666679</v>
      </c>
      <c r="E168" s="27">
        <v>18.333333333333336</v>
      </c>
      <c r="F168" s="27">
        <v>45.337620578778129</v>
      </c>
      <c r="G168" s="20">
        <v>22.368421052631582</v>
      </c>
      <c r="H168" s="27">
        <f t="shared" si="10"/>
        <v>23.676510407852426</v>
      </c>
    </row>
    <row r="169" spans="2:8" x14ac:dyDescent="0.25">
      <c r="B169" s="27" t="s">
        <v>14</v>
      </c>
      <c r="C169" s="27" t="s">
        <v>45</v>
      </c>
      <c r="D169" s="27">
        <v>2.3333333333333335</v>
      </c>
      <c r="E169" s="27">
        <v>5</v>
      </c>
      <c r="F169" s="27">
        <v>4.501607717041801</v>
      </c>
      <c r="G169" s="20">
        <v>10.855263157894738</v>
      </c>
      <c r="H169" s="27">
        <f t="shared" si="10"/>
        <v>5.6725510520674689</v>
      </c>
    </row>
    <row r="170" spans="2:8" x14ac:dyDescent="0.25">
      <c r="B170" s="27" t="s">
        <v>16</v>
      </c>
      <c r="C170" s="27" t="s">
        <v>17</v>
      </c>
      <c r="D170" s="27">
        <v>2.666666666666667</v>
      </c>
      <c r="E170" s="27">
        <v>5</v>
      </c>
      <c r="F170" s="27">
        <v>0</v>
      </c>
      <c r="G170" s="20">
        <v>0</v>
      </c>
      <c r="H170" s="27">
        <f t="shared" si="10"/>
        <v>1.9166666666666667</v>
      </c>
    </row>
    <row r="171" spans="2:8" x14ac:dyDescent="0.25">
      <c r="B171" s="28" t="s">
        <v>18</v>
      </c>
      <c r="C171" s="28" t="s">
        <v>46</v>
      </c>
      <c r="D171" s="28">
        <v>45.333333333333343</v>
      </c>
      <c r="E171" s="28">
        <v>43.333333333333336</v>
      </c>
      <c r="F171" s="28">
        <v>59.163987138263664</v>
      </c>
      <c r="G171" s="21">
        <v>47.039473684210527</v>
      </c>
      <c r="H171" s="28">
        <f t="shared" si="10"/>
        <v>48.717531872285221</v>
      </c>
    </row>
    <row r="172" spans="2:8" x14ac:dyDescent="0.25">
      <c r="B172" s="27" t="s">
        <v>20</v>
      </c>
      <c r="C172" s="27" t="s">
        <v>21</v>
      </c>
      <c r="D172" s="27">
        <v>2.666666666666667</v>
      </c>
      <c r="E172" s="27">
        <v>6</v>
      </c>
      <c r="F172" s="27">
        <v>7.717041800643087</v>
      </c>
      <c r="G172" s="20">
        <v>9.2105263157894743</v>
      </c>
      <c r="H172" s="27">
        <f t="shared" si="10"/>
        <v>6.398558695774808</v>
      </c>
    </row>
    <row r="173" spans="2:8" x14ac:dyDescent="0.25">
      <c r="B173" s="27" t="s">
        <v>22</v>
      </c>
      <c r="C173" s="27" t="s">
        <v>47</v>
      </c>
      <c r="D173" s="27">
        <v>1.6666666666666667</v>
      </c>
      <c r="E173" s="27">
        <v>1</v>
      </c>
      <c r="F173" s="27">
        <v>1.2861736334405145</v>
      </c>
      <c r="G173" s="20">
        <v>4.6052631578947372</v>
      </c>
      <c r="H173" s="27">
        <f t="shared" si="10"/>
        <v>2.1395258645004795</v>
      </c>
    </row>
    <row r="174" spans="2:8" x14ac:dyDescent="0.25">
      <c r="B174" s="27" t="s">
        <v>24</v>
      </c>
      <c r="C174" s="27" t="s">
        <v>23</v>
      </c>
      <c r="D174" s="27">
        <v>0.66666666666666674</v>
      </c>
      <c r="E174" s="27">
        <v>0.66666666666666674</v>
      </c>
      <c r="F174" s="27">
        <v>0</v>
      </c>
      <c r="G174" s="20">
        <v>1.3157894736842106</v>
      </c>
      <c r="H174" s="27">
        <f t="shared" si="10"/>
        <v>0.66228070175438603</v>
      </c>
    </row>
    <row r="175" spans="2:8" x14ac:dyDescent="0.25">
      <c r="B175" s="27" t="s">
        <v>26</v>
      </c>
      <c r="C175" s="27" t="s">
        <v>25</v>
      </c>
      <c r="D175" s="27">
        <v>2</v>
      </c>
      <c r="E175" s="27">
        <v>1.6666666666666667</v>
      </c>
      <c r="F175" s="27">
        <v>0.96463022508038587</v>
      </c>
      <c r="G175" s="20">
        <v>1.3157894736842106</v>
      </c>
      <c r="H175" s="27">
        <f t="shared" si="10"/>
        <v>1.4867715913578159</v>
      </c>
    </row>
    <row r="176" spans="2:8" x14ac:dyDescent="0.25">
      <c r="B176" s="27" t="s">
        <v>28</v>
      </c>
      <c r="C176" s="27" t="s">
        <v>27</v>
      </c>
      <c r="D176" s="27">
        <v>4.3333333333333339</v>
      </c>
      <c r="E176" s="27">
        <v>3.3333333333333335</v>
      </c>
      <c r="F176" s="27">
        <v>4.823151125401929</v>
      </c>
      <c r="G176" s="20">
        <v>4.9342105263157894</v>
      </c>
      <c r="H176" s="27">
        <f t="shared" si="10"/>
        <v>4.3560070795960968</v>
      </c>
    </row>
    <row r="177" spans="2:8" x14ac:dyDescent="0.25">
      <c r="B177" s="27" t="s">
        <v>30</v>
      </c>
      <c r="C177" s="27" t="s">
        <v>48</v>
      </c>
      <c r="D177" s="27">
        <v>15.666666666666668</v>
      </c>
      <c r="E177" s="27">
        <v>13.333333333333334</v>
      </c>
      <c r="F177" s="27">
        <v>5.144694533762058</v>
      </c>
      <c r="G177" s="20">
        <v>6.5789473684210531</v>
      </c>
      <c r="H177" s="27">
        <f t="shared" si="10"/>
        <v>10.180910475545778</v>
      </c>
    </row>
    <row r="178" spans="2:8" x14ac:dyDescent="0.25">
      <c r="B178" s="27" t="s">
        <v>32</v>
      </c>
      <c r="C178" s="27" t="s">
        <v>49</v>
      </c>
      <c r="D178" s="27">
        <v>8</v>
      </c>
      <c r="E178" s="27">
        <v>11.000000000000002</v>
      </c>
      <c r="F178" s="27">
        <v>2.572347266881029</v>
      </c>
      <c r="G178" s="20">
        <v>5.9210526315789469</v>
      </c>
      <c r="H178" s="27">
        <f t="shared" si="10"/>
        <v>6.8733499746149942</v>
      </c>
    </row>
    <row r="179" spans="2:8" x14ac:dyDescent="0.25">
      <c r="B179" s="27" t="s">
        <v>34</v>
      </c>
      <c r="C179" s="27" t="s">
        <v>50</v>
      </c>
      <c r="D179" s="27">
        <v>0</v>
      </c>
      <c r="E179" s="27">
        <v>0.66666666666666674</v>
      </c>
      <c r="F179" s="27">
        <v>0.32154340836012862</v>
      </c>
      <c r="G179" s="20">
        <v>0</v>
      </c>
      <c r="H179" s="27">
        <f t="shared" si="10"/>
        <v>0.24705251875669884</v>
      </c>
    </row>
    <row r="180" spans="2:8" x14ac:dyDescent="0.25">
      <c r="B180" s="27" t="s">
        <v>36</v>
      </c>
      <c r="C180" s="27" t="s">
        <v>51</v>
      </c>
      <c r="D180" s="27">
        <v>0</v>
      </c>
      <c r="E180" s="27">
        <v>0</v>
      </c>
      <c r="F180" s="27">
        <v>0</v>
      </c>
      <c r="G180" s="20">
        <v>0</v>
      </c>
      <c r="H180" s="27">
        <f t="shared" si="10"/>
        <v>0</v>
      </c>
    </row>
    <row r="181" spans="2:8" x14ac:dyDescent="0.25">
      <c r="B181" s="27" t="s">
        <v>38</v>
      </c>
      <c r="C181" s="27" t="s">
        <v>52</v>
      </c>
      <c r="D181" s="27">
        <v>0</v>
      </c>
      <c r="E181" s="27">
        <v>0</v>
      </c>
      <c r="F181" s="27">
        <v>0</v>
      </c>
      <c r="G181" s="20">
        <v>0</v>
      </c>
      <c r="H181" s="27">
        <f t="shared" si="10"/>
        <v>0</v>
      </c>
    </row>
    <row r="182" spans="2:8" x14ac:dyDescent="0.25">
      <c r="B182" s="27" t="s">
        <v>53</v>
      </c>
      <c r="C182" s="27" t="s">
        <v>54</v>
      </c>
      <c r="D182" s="27">
        <v>19.666666666666664</v>
      </c>
      <c r="E182" s="27">
        <v>19</v>
      </c>
      <c r="F182" s="27">
        <v>18.006430868167204</v>
      </c>
      <c r="G182" s="20">
        <v>19.078947368421055</v>
      </c>
      <c r="H182" s="27">
        <f t="shared" si="10"/>
        <v>18.938011225813732</v>
      </c>
    </row>
    <row r="183" spans="2:8" x14ac:dyDescent="0.25">
      <c r="B183" s="27" t="s">
        <v>55</v>
      </c>
      <c r="C183" s="27" t="s">
        <v>56</v>
      </c>
      <c r="D183" s="27">
        <v>100</v>
      </c>
      <c r="E183" s="27">
        <v>100</v>
      </c>
      <c r="F183" s="27">
        <v>100</v>
      </c>
      <c r="G183" s="20">
        <v>100.00000000000001</v>
      </c>
      <c r="H183" s="27">
        <f t="shared" si="10"/>
        <v>100</v>
      </c>
    </row>
  </sheetData>
  <mergeCells count="8">
    <mergeCell ref="D141:H141"/>
    <mergeCell ref="D164:H164"/>
    <mergeCell ref="D3:H3"/>
    <mergeCell ref="D26:H26"/>
    <mergeCell ref="D49:H49"/>
    <mergeCell ref="D72:H72"/>
    <mergeCell ref="D95:H95"/>
    <mergeCell ref="D118:H1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4"/>
  <sheetViews>
    <sheetView workbookViewId="0">
      <selection activeCell="H4" sqref="H4:H22"/>
    </sheetView>
  </sheetViews>
  <sheetFormatPr defaultRowHeight="15" x14ac:dyDescent="0.25"/>
  <cols>
    <col min="3" max="3" width="37.140625" customWidth="1"/>
    <col min="11" max="11" width="13.5703125" customWidth="1"/>
  </cols>
  <sheetData>
    <row r="2" spans="2:12" x14ac:dyDescent="0.25">
      <c r="B2" s="12"/>
      <c r="C2" s="13" t="s">
        <v>75</v>
      </c>
      <c r="D2" s="13" t="s">
        <v>66</v>
      </c>
      <c r="E2" s="13" t="s">
        <v>67</v>
      </c>
      <c r="F2" s="13" t="s">
        <v>59</v>
      </c>
      <c r="G2" s="13" t="s">
        <v>69</v>
      </c>
      <c r="H2" s="13" t="s">
        <v>70</v>
      </c>
      <c r="I2" s="17"/>
      <c r="J2" s="19"/>
      <c r="K2" s="17"/>
      <c r="L2" s="32"/>
    </row>
    <row r="3" spans="2:12" x14ac:dyDescent="0.25">
      <c r="B3" s="13" t="s">
        <v>58</v>
      </c>
      <c r="C3" s="13" t="s">
        <v>42</v>
      </c>
      <c r="D3" s="75" t="s">
        <v>43</v>
      </c>
      <c r="E3" s="75"/>
      <c r="F3" s="75"/>
      <c r="G3" s="75"/>
      <c r="H3" s="75"/>
    </row>
    <row r="4" spans="2:12" x14ac:dyDescent="0.25">
      <c r="B4" s="34" t="s">
        <v>6</v>
      </c>
      <c r="C4" s="34" t="s">
        <v>7</v>
      </c>
      <c r="D4" s="34">
        <f>(D27+D50+D73+D96)/4</f>
        <v>4.25</v>
      </c>
      <c r="E4" s="34">
        <f>(E27+E50+E73+E96)/4</f>
        <v>3.5825</v>
      </c>
      <c r="F4" s="34">
        <f>(F27+F50+F73+F96)/4</f>
        <v>2.27</v>
      </c>
      <c r="G4" s="34">
        <f>(G27+G50+G73+G96)/4</f>
        <v>4.4600000000000009</v>
      </c>
      <c r="H4" s="34">
        <f>(D4+E4+F4+G4)/4</f>
        <v>3.640625</v>
      </c>
    </row>
    <row r="5" spans="2:12" x14ac:dyDescent="0.25">
      <c r="B5" s="34" t="s">
        <v>8</v>
      </c>
      <c r="C5" s="34" t="s">
        <v>9</v>
      </c>
      <c r="D5" s="34">
        <f>(D28+D51+D74+D97)/4</f>
        <v>3.25</v>
      </c>
      <c r="E5" s="34">
        <f t="shared" ref="E5:G22" si="0">(E28+E51+E74+E97)/4</f>
        <v>4.932500000000001</v>
      </c>
      <c r="F5" s="34">
        <f t="shared" si="0"/>
        <v>9.1125000000000007</v>
      </c>
      <c r="G5" s="34">
        <f t="shared" si="0"/>
        <v>7.0975000000000001</v>
      </c>
      <c r="H5" s="34">
        <f>(D5+E5+F5+G5)/4</f>
        <v>6.0981250000000005</v>
      </c>
    </row>
    <row r="6" spans="2:12" x14ac:dyDescent="0.25">
      <c r="B6" s="34" t="s">
        <v>10</v>
      </c>
      <c r="C6" s="34" t="s">
        <v>11</v>
      </c>
      <c r="D6" s="34">
        <f t="shared" ref="D6:D22" si="1">(D29+D52+D75+D98)/4</f>
        <v>0.66500000000000004</v>
      </c>
      <c r="E6" s="34">
        <f t="shared" si="0"/>
        <v>0.47250000000000003</v>
      </c>
      <c r="F6" s="34">
        <f t="shared" si="0"/>
        <v>0.33</v>
      </c>
      <c r="G6" s="34">
        <f t="shared" si="0"/>
        <v>0.41500000000000004</v>
      </c>
      <c r="H6" s="34">
        <f t="shared" ref="H6:H22" si="2">(D6+E6+F6+G6)/4</f>
        <v>0.47062500000000007</v>
      </c>
    </row>
    <row r="7" spans="2:12" x14ac:dyDescent="0.25">
      <c r="B7" s="34" t="s">
        <v>12</v>
      </c>
      <c r="C7" s="34" t="s">
        <v>44</v>
      </c>
      <c r="D7" s="34">
        <f t="shared" si="1"/>
        <v>5.9175000000000004</v>
      </c>
      <c r="E7" s="34">
        <f t="shared" si="0"/>
        <v>7</v>
      </c>
      <c r="F7" s="34">
        <f t="shared" si="0"/>
        <v>9.1150000000000002</v>
      </c>
      <c r="G7" s="34">
        <f t="shared" si="0"/>
        <v>7.5075000000000003</v>
      </c>
      <c r="H7" s="34">
        <f t="shared" si="2"/>
        <v>7.3849999999999998</v>
      </c>
    </row>
    <row r="8" spans="2:12" x14ac:dyDescent="0.25">
      <c r="B8" s="34" t="s">
        <v>14</v>
      </c>
      <c r="C8" s="34" t="s">
        <v>45</v>
      </c>
      <c r="D8" s="34">
        <f t="shared" si="1"/>
        <v>4.4991666666666674</v>
      </c>
      <c r="E8" s="34">
        <f t="shared" si="0"/>
        <v>9.1875</v>
      </c>
      <c r="F8" s="34">
        <f t="shared" si="0"/>
        <v>7.7475000000000005</v>
      </c>
      <c r="G8" s="34">
        <f t="shared" si="0"/>
        <v>9.5</v>
      </c>
      <c r="H8" s="34">
        <f t="shared" si="2"/>
        <v>7.7335416666666674</v>
      </c>
    </row>
    <row r="9" spans="2:12" x14ac:dyDescent="0.25">
      <c r="B9" s="34" t="s">
        <v>16</v>
      </c>
      <c r="C9" s="34" t="s">
        <v>17</v>
      </c>
      <c r="D9" s="34">
        <f t="shared" si="1"/>
        <v>26.4175</v>
      </c>
      <c r="E9" s="34">
        <f t="shared" si="0"/>
        <v>22.574999999999999</v>
      </c>
      <c r="F9" s="34">
        <f t="shared" si="0"/>
        <v>23.154999999999998</v>
      </c>
      <c r="G9" s="34">
        <f t="shared" si="0"/>
        <v>20.6325</v>
      </c>
      <c r="H9" s="34">
        <f t="shared" si="2"/>
        <v>23.195</v>
      </c>
    </row>
    <row r="10" spans="2:12" x14ac:dyDescent="0.25">
      <c r="B10" s="40" t="s">
        <v>18</v>
      </c>
      <c r="C10" s="40" t="s">
        <v>46</v>
      </c>
      <c r="D10" s="40">
        <f t="shared" si="1"/>
        <v>45.001666666666665</v>
      </c>
      <c r="E10" s="40">
        <f t="shared" si="0"/>
        <v>47.752499999999998</v>
      </c>
      <c r="F10" s="40">
        <f t="shared" si="0"/>
        <v>51.732500000000002</v>
      </c>
      <c r="G10" s="40">
        <f t="shared" si="0"/>
        <v>49.612499999999997</v>
      </c>
      <c r="H10" s="40">
        <f t="shared" si="2"/>
        <v>48.524791666666673</v>
      </c>
    </row>
    <row r="11" spans="2:12" x14ac:dyDescent="0.25">
      <c r="B11" s="34" t="s">
        <v>20</v>
      </c>
      <c r="C11" s="34" t="s">
        <v>21</v>
      </c>
      <c r="D11" s="34">
        <f t="shared" si="1"/>
        <v>5.8324999999999996</v>
      </c>
      <c r="E11" s="34">
        <f t="shared" si="0"/>
        <v>8.1524999999999999</v>
      </c>
      <c r="F11" s="34">
        <f t="shared" si="0"/>
        <v>9.6624999999999996</v>
      </c>
      <c r="G11" s="34">
        <f t="shared" si="0"/>
        <v>8.8475000000000001</v>
      </c>
      <c r="H11" s="34">
        <f t="shared" si="2"/>
        <v>8.1237500000000011</v>
      </c>
    </row>
    <row r="12" spans="2:12" x14ac:dyDescent="0.25">
      <c r="B12" s="34" t="s">
        <v>22</v>
      </c>
      <c r="C12" s="34" t="s">
        <v>47</v>
      </c>
      <c r="D12" s="34">
        <f t="shared" si="1"/>
        <v>1.3325</v>
      </c>
      <c r="E12" s="34">
        <f t="shared" si="0"/>
        <v>0.96249999999999991</v>
      </c>
      <c r="F12" s="34">
        <f t="shared" si="0"/>
        <v>0.33</v>
      </c>
      <c r="G12" s="34">
        <f t="shared" si="0"/>
        <v>1.325</v>
      </c>
      <c r="H12" s="34">
        <f t="shared" si="2"/>
        <v>0.98750000000000004</v>
      </c>
    </row>
    <row r="13" spans="2:12" x14ac:dyDescent="0.25">
      <c r="B13" s="34" t="s">
        <v>24</v>
      </c>
      <c r="C13" s="34" t="s">
        <v>23</v>
      </c>
      <c r="D13" s="34">
        <f t="shared" si="1"/>
        <v>0.75</v>
      </c>
      <c r="E13" s="34">
        <f t="shared" si="0"/>
        <v>0.47750000000000004</v>
      </c>
      <c r="F13" s="34">
        <f t="shared" si="0"/>
        <v>0.245</v>
      </c>
      <c r="G13" s="34">
        <f t="shared" si="0"/>
        <v>0.58000000000000007</v>
      </c>
      <c r="H13" s="34">
        <f t="shared" si="2"/>
        <v>0.51312500000000005</v>
      </c>
    </row>
    <row r="14" spans="2:12" x14ac:dyDescent="0.25">
      <c r="B14" s="34" t="s">
        <v>26</v>
      </c>
      <c r="C14" s="34" t="s">
        <v>25</v>
      </c>
      <c r="D14" s="34">
        <f t="shared" si="1"/>
        <v>0.66500000000000004</v>
      </c>
      <c r="E14" s="34">
        <f t="shared" si="0"/>
        <v>1.4500000000000002</v>
      </c>
      <c r="F14" s="34">
        <f t="shared" si="0"/>
        <v>0.98250000000000015</v>
      </c>
      <c r="G14" s="34">
        <f t="shared" si="0"/>
        <v>1.655</v>
      </c>
      <c r="H14" s="34">
        <f t="shared" si="2"/>
        <v>1.1881250000000001</v>
      </c>
    </row>
    <row r="15" spans="2:12" x14ac:dyDescent="0.25">
      <c r="B15" s="34" t="s">
        <v>28</v>
      </c>
      <c r="C15" s="34" t="s">
        <v>27</v>
      </c>
      <c r="D15" s="34">
        <f t="shared" si="1"/>
        <v>6.25</v>
      </c>
      <c r="E15" s="34">
        <f t="shared" si="0"/>
        <v>6.37</v>
      </c>
      <c r="F15" s="34">
        <f t="shared" si="0"/>
        <v>8.94</v>
      </c>
      <c r="G15" s="34">
        <f t="shared" si="0"/>
        <v>7.8550000000000004</v>
      </c>
      <c r="H15" s="34">
        <f t="shared" si="2"/>
        <v>7.3537500000000007</v>
      </c>
    </row>
    <row r="16" spans="2:12" x14ac:dyDescent="0.25">
      <c r="B16" s="34" t="s">
        <v>30</v>
      </c>
      <c r="C16" s="34" t="s">
        <v>48</v>
      </c>
      <c r="D16" s="34">
        <f t="shared" si="1"/>
        <v>9</v>
      </c>
      <c r="E16" s="34">
        <f t="shared" si="0"/>
        <v>6.8925000000000001</v>
      </c>
      <c r="F16" s="34">
        <f t="shared" si="0"/>
        <v>7.0724999999999998</v>
      </c>
      <c r="G16" s="34">
        <f t="shared" si="0"/>
        <v>5.8525</v>
      </c>
      <c r="H16" s="34">
        <f t="shared" si="2"/>
        <v>7.2043749999999998</v>
      </c>
    </row>
    <row r="17" spans="2:8" x14ac:dyDescent="0.25">
      <c r="B17" s="34" t="s">
        <v>32</v>
      </c>
      <c r="C17" s="34" t="s">
        <v>49</v>
      </c>
      <c r="D17" s="34">
        <f t="shared" si="1"/>
        <v>12.915000000000001</v>
      </c>
      <c r="E17" s="34">
        <f t="shared" si="0"/>
        <v>5.4425000000000008</v>
      </c>
      <c r="F17" s="34">
        <f t="shared" si="0"/>
        <v>1.0625</v>
      </c>
      <c r="G17" s="34">
        <f t="shared" si="0"/>
        <v>5.3450000000000006</v>
      </c>
      <c r="H17" s="34">
        <f t="shared" si="2"/>
        <v>6.1912500000000001</v>
      </c>
    </row>
    <row r="18" spans="2:8" x14ac:dyDescent="0.25">
      <c r="B18" s="34" t="s">
        <v>34</v>
      </c>
      <c r="C18" s="34" t="s">
        <v>50</v>
      </c>
      <c r="D18" s="34">
        <f t="shared" si="1"/>
        <v>0.99750000000000005</v>
      </c>
      <c r="E18" s="34">
        <f t="shared" si="0"/>
        <v>1.6725000000000001</v>
      </c>
      <c r="F18" s="34">
        <f t="shared" si="0"/>
        <v>0.16500000000000001</v>
      </c>
      <c r="G18" s="34">
        <f t="shared" si="0"/>
        <v>0.16500000000000001</v>
      </c>
      <c r="H18" s="34">
        <f t="shared" si="2"/>
        <v>0.75</v>
      </c>
    </row>
    <row r="19" spans="2:8" x14ac:dyDescent="0.25">
      <c r="B19" s="34" t="s">
        <v>36</v>
      </c>
      <c r="C19" s="34" t="s">
        <v>51</v>
      </c>
      <c r="D19" s="34">
        <f t="shared" si="1"/>
        <v>8.2500000000000004E-2</v>
      </c>
      <c r="E19" s="34">
        <f t="shared" si="0"/>
        <v>0.1575</v>
      </c>
      <c r="F19" s="34">
        <f t="shared" si="0"/>
        <v>0</v>
      </c>
      <c r="G19" s="34">
        <f t="shared" si="0"/>
        <v>0</v>
      </c>
      <c r="H19" s="34">
        <f t="shared" si="2"/>
        <v>0.06</v>
      </c>
    </row>
    <row r="20" spans="2:8" x14ac:dyDescent="0.25">
      <c r="B20" s="34" t="s">
        <v>38</v>
      </c>
      <c r="C20" s="34" t="s">
        <v>52</v>
      </c>
      <c r="D20" s="34">
        <f t="shared" si="1"/>
        <v>1.4175</v>
      </c>
      <c r="E20" s="34">
        <f t="shared" si="0"/>
        <v>1.615</v>
      </c>
      <c r="F20" s="34">
        <f t="shared" si="0"/>
        <v>0.32750000000000001</v>
      </c>
      <c r="G20" s="34">
        <f t="shared" si="0"/>
        <v>0.33</v>
      </c>
      <c r="H20" s="34">
        <f t="shared" si="2"/>
        <v>0.92249999999999999</v>
      </c>
    </row>
    <row r="21" spans="2:8" x14ac:dyDescent="0.25">
      <c r="B21" s="34" t="s">
        <v>53</v>
      </c>
      <c r="C21" s="34" t="s">
        <v>54</v>
      </c>
      <c r="D21" s="34">
        <f t="shared" si="1"/>
        <v>15.75</v>
      </c>
      <c r="E21" s="34">
        <f t="shared" si="0"/>
        <v>19.052500000000002</v>
      </c>
      <c r="F21" s="34">
        <f t="shared" si="0"/>
        <v>19.487500000000001</v>
      </c>
      <c r="G21" s="34">
        <f t="shared" si="0"/>
        <v>18.440000000000001</v>
      </c>
      <c r="H21" s="34">
        <f t="shared" si="2"/>
        <v>18.182500000000001</v>
      </c>
    </row>
    <row r="22" spans="2:8" x14ac:dyDescent="0.25">
      <c r="B22" s="34" t="s">
        <v>55</v>
      </c>
      <c r="C22" s="34" t="s">
        <v>56</v>
      </c>
      <c r="D22" s="34">
        <f t="shared" si="1"/>
        <v>99.994166666666672</v>
      </c>
      <c r="E22" s="34">
        <f t="shared" si="0"/>
        <v>99.997500000000002</v>
      </c>
      <c r="F22" s="34">
        <f t="shared" si="0"/>
        <v>100.005</v>
      </c>
      <c r="G22" s="34">
        <f t="shared" si="0"/>
        <v>100.005</v>
      </c>
      <c r="H22" s="34">
        <f t="shared" si="2"/>
        <v>100.00041666666667</v>
      </c>
    </row>
    <row r="25" spans="2:8" x14ac:dyDescent="0.25">
      <c r="B25" s="8"/>
      <c r="C25" s="9" t="s">
        <v>71</v>
      </c>
      <c r="D25" s="9" t="s">
        <v>66</v>
      </c>
      <c r="E25" s="9" t="s">
        <v>67</v>
      </c>
      <c r="F25" s="9" t="s">
        <v>59</v>
      </c>
      <c r="G25" s="9" t="s">
        <v>69</v>
      </c>
      <c r="H25" s="9" t="s">
        <v>70</v>
      </c>
    </row>
    <row r="26" spans="2:8" x14ac:dyDescent="0.25">
      <c r="B26" s="4" t="s">
        <v>58</v>
      </c>
      <c r="C26" s="4" t="s">
        <v>42</v>
      </c>
      <c r="D26" s="74" t="s">
        <v>43</v>
      </c>
      <c r="E26" s="74"/>
      <c r="F26" s="74"/>
      <c r="G26" s="74"/>
      <c r="H26" s="74"/>
    </row>
    <row r="27" spans="2:8" x14ac:dyDescent="0.25">
      <c r="B27" s="33" t="s">
        <v>6</v>
      </c>
      <c r="C27" s="33" t="s">
        <v>7</v>
      </c>
      <c r="D27" s="33">
        <v>2.67</v>
      </c>
      <c r="E27" s="33">
        <v>4.1100000000000003</v>
      </c>
      <c r="F27" s="33">
        <v>0.67</v>
      </c>
      <c r="G27" s="33">
        <v>8.1999999999999993</v>
      </c>
      <c r="H27" s="33">
        <f>(D27+E27+F27+G27)/4</f>
        <v>3.9124999999999996</v>
      </c>
    </row>
    <row r="28" spans="2:8" x14ac:dyDescent="0.25">
      <c r="B28" s="33" t="s">
        <v>8</v>
      </c>
      <c r="C28" s="33" t="s">
        <v>9</v>
      </c>
      <c r="D28" s="33">
        <v>4</v>
      </c>
      <c r="E28" s="33">
        <v>5.7</v>
      </c>
      <c r="F28" s="33">
        <v>14</v>
      </c>
      <c r="G28" s="33">
        <v>2.2999999999999998</v>
      </c>
      <c r="H28" s="33">
        <f t="shared" ref="H28:H44" si="3">(D28+E28+F28+G28)/4</f>
        <v>6.5</v>
      </c>
    </row>
    <row r="29" spans="2:8" x14ac:dyDescent="0.25">
      <c r="B29" s="33" t="s">
        <v>10</v>
      </c>
      <c r="C29" s="33" t="s">
        <v>11</v>
      </c>
      <c r="D29" s="33">
        <v>1</v>
      </c>
      <c r="E29" s="33">
        <v>0.32</v>
      </c>
      <c r="F29" s="33">
        <v>0.33</v>
      </c>
      <c r="G29" s="33">
        <v>0.66</v>
      </c>
      <c r="H29" s="33">
        <f t="shared" si="3"/>
        <v>0.57750000000000001</v>
      </c>
    </row>
    <row r="30" spans="2:8" x14ac:dyDescent="0.25">
      <c r="B30" s="33" t="s">
        <v>12</v>
      </c>
      <c r="C30" s="33" t="s">
        <v>44</v>
      </c>
      <c r="D30" s="33">
        <v>8</v>
      </c>
      <c r="E30" s="33">
        <v>9.49</v>
      </c>
      <c r="F30" s="33">
        <v>14.67</v>
      </c>
      <c r="G30" s="33">
        <v>9.84</v>
      </c>
      <c r="H30" s="33">
        <f t="shared" si="3"/>
        <v>10.5</v>
      </c>
    </row>
    <row r="31" spans="2:8" x14ac:dyDescent="0.25">
      <c r="B31" s="33" t="s">
        <v>14</v>
      </c>
      <c r="C31" s="33" t="s">
        <v>45</v>
      </c>
      <c r="D31" s="33">
        <v>6.6666666666666696</v>
      </c>
      <c r="E31" s="33">
        <v>8.86</v>
      </c>
      <c r="F31" s="33">
        <v>7.67</v>
      </c>
      <c r="G31" s="33">
        <v>14.75</v>
      </c>
      <c r="H31" s="33">
        <f t="shared" si="3"/>
        <v>9.4866666666666681</v>
      </c>
    </row>
    <row r="32" spans="2:8" x14ac:dyDescent="0.25">
      <c r="B32" s="33" t="s">
        <v>16</v>
      </c>
      <c r="C32" s="33" t="s">
        <v>17</v>
      </c>
      <c r="D32" s="33">
        <v>23.67</v>
      </c>
      <c r="E32" s="33">
        <v>19.940000000000001</v>
      </c>
      <c r="F32" s="33">
        <v>18</v>
      </c>
      <c r="G32" s="33">
        <v>11.48</v>
      </c>
      <c r="H32" s="33">
        <f t="shared" si="3"/>
        <v>18.272500000000001</v>
      </c>
    </row>
    <row r="33" spans="2:8" x14ac:dyDescent="0.25">
      <c r="B33" s="37" t="s">
        <v>18</v>
      </c>
      <c r="C33" s="37" t="s">
        <v>46</v>
      </c>
      <c r="D33" s="37">
        <f>SUM(D27:D32)</f>
        <v>46.006666666666675</v>
      </c>
      <c r="E33" s="37">
        <f t="shared" ref="E33:H33" si="4">SUM(E27:E32)</f>
        <v>48.42</v>
      </c>
      <c r="F33" s="37">
        <f t="shared" si="4"/>
        <v>55.34</v>
      </c>
      <c r="G33" s="37">
        <f t="shared" si="4"/>
        <v>47.230000000000004</v>
      </c>
      <c r="H33" s="37">
        <f t="shared" si="4"/>
        <v>49.249166666666667</v>
      </c>
    </row>
    <row r="34" spans="2:8" x14ac:dyDescent="0.25">
      <c r="B34" s="33" t="s">
        <v>20</v>
      </c>
      <c r="C34" s="33" t="s">
        <v>21</v>
      </c>
      <c r="D34" s="33">
        <v>5</v>
      </c>
      <c r="E34" s="33">
        <v>3.8</v>
      </c>
      <c r="F34" s="33">
        <v>5.33</v>
      </c>
      <c r="G34" s="33">
        <v>6.89</v>
      </c>
      <c r="H34" s="33">
        <f t="shared" si="3"/>
        <v>5.2549999999999999</v>
      </c>
    </row>
    <row r="35" spans="2:8" x14ac:dyDescent="0.25">
      <c r="B35" s="33" t="s">
        <v>22</v>
      </c>
      <c r="C35" s="33" t="s">
        <v>47</v>
      </c>
      <c r="D35" s="33">
        <v>3</v>
      </c>
      <c r="E35" s="33">
        <v>1.9</v>
      </c>
      <c r="F35" s="33">
        <v>0.67</v>
      </c>
      <c r="G35" s="33">
        <v>0.98</v>
      </c>
      <c r="H35" s="33">
        <f t="shared" si="3"/>
        <v>1.6375000000000002</v>
      </c>
    </row>
    <row r="36" spans="2:8" x14ac:dyDescent="0.25">
      <c r="B36" s="33" t="s">
        <v>24</v>
      </c>
      <c r="C36" s="33" t="s">
        <v>23</v>
      </c>
      <c r="D36" s="33">
        <v>1</v>
      </c>
      <c r="E36" s="33">
        <v>0.95</v>
      </c>
      <c r="F36" s="33">
        <v>0.33</v>
      </c>
      <c r="G36" s="33">
        <v>0.66</v>
      </c>
      <c r="H36" s="33">
        <f t="shared" si="3"/>
        <v>0.73499999999999999</v>
      </c>
    </row>
    <row r="37" spans="2:8" x14ac:dyDescent="0.25">
      <c r="B37" s="33" t="s">
        <v>26</v>
      </c>
      <c r="C37" s="33" t="s">
        <v>25</v>
      </c>
      <c r="D37" s="33">
        <v>2</v>
      </c>
      <c r="E37" s="33">
        <v>2.2200000000000002</v>
      </c>
      <c r="F37" s="33">
        <v>1.33</v>
      </c>
      <c r="G37" s="33">
        <v>1.64</v>
      </c>
      <c r="H37" s="33">
        <f t="shared" si="3"/>
        <v>1.7975000000000001</v>
      </c>
    </row>
    <row r="38" spans="2:8" x14ac:dyDescent="0.25">
      <c r="B38" s="33" t="s">
        <v>28</v>
      </c>
      <c r="C38" s="33" t="s">
        <v>27</v>
      </c>
      <c r="D38" s="33">
        <v>3.67</v>
      </c>
      <c r="E38" s="33">
        <v>5.7</v>
      </c>
      <c r="F38" s="33">
        <v>8.67</v>
      </c>
      <c r="G38" s="33">
        <v>6.23</v>
      </c>
      <c r="H38" s="33">
        <f t="shared" si="3"/>
        <v>6.0674999999999999</v>
      </c>
    </row>
    <row r="39" spans="2:8" x14ac:dyDescent="0.25">
      <c r="B39" s="33" t="s">
        <v>30</v>
      </c>
      <c r="C39" s="33" t="s">
        <v>48</v>
      </c>
      <c r="D39" s="33">
        <v>11</v>
      </c>
      <c r="E39" s="33">
        <v>8.86</v>
      </c>
      <c r="F39" s="33">
        <v>8</v>
      </c>
      <c r="G39" s="33">
        <v>10.49</v>
      </c>
      <c r="H39" s="33">
        <f t="shared" si="3"/>
        <v>9.5875000000000004</v>
      </c>
    </row>
    <row r="40" spans="2:8" x14ac:dyDescent="0.25">
      <c r="B40" s="33" t="s">
        <v>32</v>
      </c>
      <c r="C40" s="33" t="s">
        <v>49</v>
      </c>
      <c r="D40" s="33">
        <v>8.33</v>
      </c>
      <c r="E40" s="33">
        <v>4.75</v>
      </c>
      <c r="F40" s="33">
        <v>0</v>
      </c>
      <c r="G40" s="33">
        <v>7.54</v>
      </c>
      <c r="H40" s="33">
        <f t="shared" si="3"/>
        <v>5.1550000000000002</v>
      </c>
    </row>
    <row r="41" spans="2:8" x14ac:dyDescent="0.25">
      <c r="B41" s="33" t="s">
        <v>34</v>
      </c>
      <c r="C41" s="33" t="s">
        <v>50</v>
      </c>
      <c r="D41" s="33">
        <v>3.33</v>
      </c>
      <c r="E41" s="33">
        <v>4.1100000000000003</v>
      </c>
      <c r="F41" s="33">
        <v>0.33</v>
      </c>
      <c r="G41" s="33">
        <v>0.33</v>
      </c>
      <c r="H41" s="33">
        <f t="shared" si="3"/>
        <v>2.0249999999999999</v>
      </c>
    </row>
    <row r="42" spans="2:8" x14ac:dyDescent="0.25">
      <c r="B42" s="33" t="s">
        <v>36</v>
      </c>
      <c r="C42" s="33" t="s">
        <v>51</v>
      </c>
      <c r="D42" s="33">
        <v>0.33</v>
      </c>
      <c r="E42" s="33">
        <v>0</v>
      </c>
      <c r="F42" s="33">
        <v>0</v>
      </c>
      <c r="G42" s="33">
        <v>0</v>
      </c>
      <c r="H42" s="33">
        <f t="shared" si="3"/>
        <v>8.2500000000000004E-2</v>
      </c>
    </row>
    <row r="43" spans="2:8" x14ac:dyDescent="0.25">
      <c r="B43" s="33" t="s">
        <v>38</v>
      </c>
      <c r="C43" s="33" t="s">
        <v>52</v>
      </c>
      <c r="D43" s="33">
        <v>0.67</v>
      </c>
      <c r="E43" s="33">
        <v>1.58</v>
      </c>
      <c r="F43" s="33">
        <v>0.33</v>
      </c>
      <c r="G43" s="33">
        <v>0</v>
      </c>
      <c r="H43" s="33">
        <f t="shared" si="3"/>
        <v>0.64500000000000002</v>
      </c>
    </row>
    <row r="44" spans="2:8" x14ac:dyDescent="0.25">
      <c r="B44" s="33" t="s">
        <v>53</v>
      </c>
      <c r="C44" s="33" t="s">
        <v>54</v>
      </c>
      <c r="D44" s="33">
        <v>15.67</v>
      </c>
      <c r="E44" s="33">
        <v>17.72</v>
      </c>
      <c r="F44" s="33">
        <v>19.670000000000002</v>
      </c>
      <c r="G44" s="33">
        <v>18.03</v>
      </c>
      <c r="H44" s="33">
        <f t="shared" si="3"/>
        <v>17.772500000000001</v>
      </c>
    </row>
    <row r="45" spans="2:8" x14ac:dyDescent="0.25">
      <c r="B45" s="33" t="s">
        <v>55</v>
      </c>
      <c r="C45" s="33" t="s">
        <v>56</v>
      </c>
      <c r="D45" s="33">
        <f>SUM(D33:D44)</f>
        <v>100.00666666666667</v>
      </c>
      <c r="E45" s="33">
        <f t="shared" ref="E45:H45" si="5">SUM(E33:E44)</f>
        <v>100.00999999999999</v>
      </c>
      <c r="F45" s="33">
        <f t="shared" si="5"/>
        <v>100</v>
      </c>
      <c r="G45" s="33">
        <f t="shared" si="5"/>
        <v>100.02</v>
      </c>
      <c r="H45" s="33">
        <f t="shared" si="5"/>
        <v>100.00916666666669</v>
      </c>
    </row>
    <row r="48" spans="2:8" x14ac:dyDescent="0.25">
      <c r="B48" s="8"/>
      <c r="C48" s="9" t="s">
        <v>72</v>
      </c>
      <c r="D48" s="9" t="s">
        <v>66</v>
      </c>
      <c r="E48" s="9" t="s">
        <v>67</v>
      </c>
      <c r="F48" s="9" t="s">
        <v>59</v>
      </c>
      <c r="G48" s="9" t="s">
        <v>69</v>
      </c>
      <c r="H48" s="9" t="s">
        <v>70</v>
      </c>
    </row>
    <row r="49" spans="2:8" x14ac:dyDescent="0.25">
      <c r="B49" s="4" t="s">
        <v>58</v>
      </c>
      <c r="C49" s="4" t="s">
        <v>42</v>
      </c>
      <c r="D49" s="74" t="s">
        <v>43</v>
      </c>
      <c r="E49" s="74"/>
      <c r="F49" s="74"/>
      <c r="G49" s="74"/>
      <c r="H49" s="74"/>
    </row>
    <row r="50" spans="2:8" x14ac:dyDescent="0.25">
      <c r="B50" s="33" t="s">
        <v>6</v>
      </c>
      <c r="C50" s="33" t="s">
        <v>7</v>
      </c>
      <c r="D50" s="33">
        <v>5</v>
      </c>
      <c r="E50" s="33">
        <v>4.5599999999999996</v>
      </c>
      <c r="F50" s="33">
        <v>3.95</v>
      </c>
      <c r="G50" s="33">
        <v>0.99</v>
      </c>
      <c r="H50" s="33">
        <f>(D50+E50+F50+G50)/4</f>
        <v>3.6249999999999996</v>
      </c>
    </row>
    <row r="51" spans="2:8" x14ac:dyDescent="0.25">
      <c r="B51" s="33" t="s">
        <v>8</v>
      </c>
      <c r="C51" s="33" t="s">
        <v>9</v>
      </c>
      <c r="D51" s="33">
        <v>2.67</v>
      </c>
      <c r="E51" s="33">
        <v>10.029999999999999</v>
      </c>
      <c r="F51" s="33">
        <v>5.92</v>
      </c>
      <c r="G51" s="33">
        <v>19.43</v>
      </c>
      <c r="H51" s="33">
        <f t="shared" ref="H51:H68" si="6">(D51+E51+F51+G51)/4</f>
        <v>9.5124999999999993</v>
      </c>
    </row>
    <row r="52" spans="2:8" x14ac:dyDescent="0.25">
      <c r="B52" s="33" t="s">
        <v>10</v>
      </c>
      <c r="C52" s="33" t="s">
        <v>11</v>
      </c>
      <c r="D52" s="33">
        <v>1.33</v>
      </c>
      <c r="E52" s="33">
        <v>0.91</v>
      </c>
      <c r="F52" s="33">
        <v>0</v>
      </c>
      <c r="G52" s="33">
        <v>0</v>
      </c>
      <c r="H52" s="33">
        <f t="shared" si="6"/>
        <v>0.56000000000000005</v>
      </c>
    </row>
    <row r="53" spans="2:8" x14ac:dyDescent="0.25">
      <c r="B53" s="33" t="s">
        <v>12</v>
      </c>
      <c r="C53" s="33" t="s">
        <v>44</v>
      </c>
      <c r="D53" s="33">
        <v>10.33</v>
      </c>
      <c r="E53" s="33">
        <v>8.51</v>
      </c>
      <c r="F53" s="33">
        <v>11.18</v>
      </c>
      <c r="G53" s="33">
        <v>9.5500000000000007</v>
      </c>
      <c r="H53" s="33">
        <f t="shared" si="6"/>
        <v>9.8925000000000001</v>
      </c>
    </row>
    <row r="54" spans="2:8" x14ac:dyDescent="0.25">
      <c r="B54" s="33" t="s">
        <v>14</v>
      </c>
      <c r="C54" s="33" t="s">
        <v>45</v>
      </c>
      <c r="D54" s="33">
        <v>5.33</v>
      </c>
      <c r="E54" s="33">
        <v>4.5599999999999996</v>
      </c>
      <c r="F54" s="33">
        <v>8.5500000000000007</v>
      </c>
      <c r="G54" s="33">
        <v>3.62</v>
      </c>
      <c r="H54" s="33">
        <f t="shared" si="6"/>
        <v>5.5150000000000006</v>
      </c>
    </row>
    <row r="55" spans="2:8" x14ac:dyDescent="0.25">
      <c r="B55" s="33" t="s">
        <v>16</v>
      </c>
      <c r="C55" s="33" t="s">
        <v>17</v>
      </c>
      <c r="D55" s="33">
        <v>22.33</v>
      </c>
      <c r="E55" s="33">
        <v>20.36</v>
      </c>
      <c r="F55" s="33">
        <v>23.68</v>
      </c>
      <c r="G55" s="33">
        <v>17.46</v>
      </c>
      <c r="H55" s="33">
        <f t="shared" si="6"/>
        <v>20.957500000000003</v>
      </c>
    </row>
    <row r="56" spans="2:8" x14ac:dyDescent="0.25">
      <c r="B56" s="37" t="s">
        <v>18</v>
      </c>
      <c r="C56" s="37" t="s">
        <v>46</v>
      </c>
      <c r="D56" s="37">
        <v>47</v>
      </c>
      <c r="E56" s="37">
        <v>48.94</v>
      </c>
      <c r="F56" s="37">
        <v>53.29</v>
      </c>
      <c r="G56" s="37">
        <v>51.05</v>
      </c>
      <c r="H56" s="37">
        <f t="shared" si="6"/>
        <v>50.069999999999993</v>
      </c>
    </row>
    <row r="57" spans="2:8" x14ac:dyDescent="0.25">
      <c r="B57" s="33" t="s">
        <v>20</v>
      </c>
      <c r="C57" s="33" t="s">
        <v>21</v>
      </c>
      <c r="D57" s="33">
        <v>7.67</v>
      </c>
      <c r="E57" s="33">
        <v>8.81</v>
      </c>
      <c r="F57" s="33">
        <v>10.86</v>
      </c>
      <c r="G57" s="33">
        <v>10.54</v>
      </c>
      <c r="H57" s="33">
        <f t="shared" si="6"/>
        <v>9.4699999999999989</v>
      </c>
    </row>
    <row r="58" spans="2:8" x14ac:dyDescent="0.25">
      <c r="B58" s="33" t="s">
        <v>22</v>
      </c>
      <c r="C58" s="33" t="s">
        <v>47</v>
      </c>
      <c r="D58" s="33">
        <v>1.33</v>
      </c>
      <c r="E58" s="33">
        <v>0.61</v>
      </c>
      <c r="F58" s="33">
        <v>0.33</v>
      </c>
      <c r="G58" s="33">
        <v>1.32</v>
      </c>
      <c r="H58" s="33">
        <f t="shared" si="6"/>
        <v>0.89749999999999996</v>
      </c>
    </row>
    <row r="59" spans="2:8" x14ac:dyDescent="0.25">
      <c r="B59" s="33" t="s">
        <v>24</v>
      </c>
      <c r="C59" s="33" t="s">
        <v>23</v>
      </c>
      <c r="D59" s="33">
        <v>1</v>
      </c>
      <c r="E59" s="33">
        <v>0.3</v>
      </c>
      <c r="F59" s="33">
        <v>0</v>
      </c>
      <c r="G59" s="33">
        <v>0.66</v>
      </c>
      <c r="H59" s="33">
        <f t="shared" si="6"/>
        <v>0.49</v>
      </c>
    </row>
    <row r="60" spans="2:8" x14ac:dyDescent="0.25">
      <c r="B60" s="33" t="s">
        <v>26</v>
      </c>
      <c r="C60" s="33" t="s">
        <v>25</v>
      </c>
      <c r="D60" s="33">
        <v>0.33</v>
      </c>
      <c r="E60" s="33">
        <v>0.91</v>
      </c>
      <c r="F60" s="33">
        <v>1.32</v>
      </c>
      <c r="G60" s="33">
        <v>1.98</v>
      </c>
      <c r="H60" s="33">
        <f t="shared" si="6"/>
        <v>1.135</v>
      </c>
    </row>
    <row r="61" spans="2:8" x14ac:dyDescent="0.25">
      <c r="B61" s="33" t="s">
        <v>28</v>
      </c>
      <c r="C61" s="33" t="s">
        <v>27</v>
      </c>
      <c r="D61" s="33">
        <v>6</v>
      </c>
      <c r="E61" s="33">
        <v>5.78</v>
      </c>
      <c r="F61" s="33">
        <v>8.2200000000000006</v>
      </c>
      <c r="G61" s="33">
        <v>9.5500000000000007</v>
      </c>
      <c r="H61" s="33">
        <f t="shared" si="6"/>
        <v>7.3875000000000002</v>
      </c>
    </row>
    <row r="62" spans="2:8" x14ac:dyDescent="0.25">
      <c r="B62" s="33" t="s">
        <v>30</v>
      </c>
      <c r="C62" s="33" t="s">
        <v>48</v>
      </c>
      <c r="D62" s="33">
        <v>11</v>
      </c>
      <c r="E62" s="33">
        <v>6.38</v>
      </c>
      <c r="F62" s="33">
        <v>5.92</v>
      </c>
      <c r="G62" s="33">
        <v>4.9400000000000004</v>
      </c>
      <c r="H62" s="33">
        <f t="shared" si="6"/>
        <v>7.06</v>
      </c>
    </row>
    <row r="63" spans="2:8" x14ac:dyDescent="0.25">
      <c r="B63" s="33" t="s">
        <v>32</v>
      </c>
      <c r="C63" s="33" t="s">
        <v>49</v>
      </c>
      <c r="D63" s="33">
        <v>9.33</v>
      </c>
      <c r="E63" s="33">
        <v>6.69</v>
      </c>
      <c r="F63" s="33">
        <v>0</v>
      </c>
      <c r="G63" s="33">
        <v>0.86</v>
      </c>
      <c r="H63" s="33">
        <f t="shared" si="6"/>
        <v>4.22</v>
      </c>
    </row>
    <row r="64" spans="2:8" x14ac:dyDescent="0.25">
      <c r="B64" s="33" t="s">
        <v>34</v>
      </c>
      <c r="C64" s="33" t="s">
        <v>50</v>
      </c>
      <c r="D64" s="33">
        <v>0</v>
      </c>
      <c r="E64" s="33">
        <v>0.91</v>
      </c>
      <c r="F64" s="33">
        <v>0.33</v>
      </c>
      <c r="G64" s="33">
        <v>0.33</v>
      </c>
      <c r="H64" s="33">
        <f t="shared" si="6"/>
        <v>0.39250000000000002</v>
      </c>
    </row>
    <row r="65" spans="2:8" x14ac:dyDescent="0.25">
      <c r="B65" s="33" t="s">
        <v>36</v>
      </c>
      <c r="C65" s="33" t="s">
        <v>51</v>
      </c>
      <c r="D65" s="33">
        <v>0</v>
      </c>
      <c r="E65" s="33">
        <v>0.3</v>
      </c>
      <c r="F65" s="33">
        <v>0</v>
      </c>
      <c r="G65" s="33">
        <v>0</v>
      </c>
      <c r="H65" s="33">
        <f t="shared" si="6"/>
        <v>7.4999999999999997E-2</v>
      </c>
    </row>
    <row r="66" spans="2:8" x14ac:dyDescent="0.25">
      <c r="B66" s="33" t="s">
        <v>38</v>
      </c>
      <c r="C66" s="33" t="s">
        <v>52</v>
      </c>
      <c r="D66" s="33">
        <v>1.67</v>
      </c>
      <c r="E66" s="33">
        <v>1.22</v>
      </c>
      <c r="F66" s="33">
        <v>0.33</v>
      </c>
      <c r="G66" s="33">
        <v>0.66</v>
      </c>
      <c r="H66" s="33">
        <f t="shared" si="6"/>
        <v>0.97</v>
      </c>
    </row>
    <row r="67" spans="2:8" x14ac:dyDescent="0.25">
      <c r="B67" s="33" t="s">
        <v>53</v>
      </c>
      <c r="C67" s="33" t="s">
        <v>54</v>
      </c>
      <c r="D67" s="33">
        <v>14.67</v>
      </c>
      <c r="E67" s="33">
        <v>19.149999999999999</v>
      </c>
      <c r="F67" s="33">
        <v>19.41</v>
      </c>
      <c r="G67" s="33">
        <v>18.12</v>
      </c>
      <c r="H67" s="33">
        <f t="shared" si="6"/>
        <v>17.837500000000002</v>
      </c>
    </row>
    <row r="68" spans="2:8" x14ac:dyDescent="0.25">
      <c r="B68" s="33" t="s">
        <v>55</v>
      </c>
      <c r="C68" s="33" t="s">
        <v>56</v>
      </c>
      <c r="D68" s="33">
        <v>100</v>
      </c>
      <c r="E68" s="33">
        <v>100</v>
      </c>
      <c r="F68" s="33">
        <v>100</v>
      </c>
      <c r="G68" s="33">
        <v>100</v>
      </c>
      <c r="H68" s="33">
        <f t="shared" si="6"/>
        <v>100</v>
      </c>
    </row>
    <row r="71" spans="2:8" x14ac:dyDescent="0.25">
      <c r="B71" s="8"/>
      <c r="C71" s="9" t="s">
        <v>73</v>
      </c>
      <c r="D71" s="9" t="s">
        <v>66</v>
      </c>
      <c r="E71" s="9" t="s">
        <v>67</v>
      </c>
      <c r="F71" s="8" t="s">
        <v>59</v>
      </c>
      <c r="G71" s="9" t="s">
        <v>69</v>
      </c>
      <c r="H71" s="9" t="s">
        <v>70</v>
      </c>
    </row>
    <row r="72" spans="2:8" x14ac:dyDescent="0.25">
      <c r="B72" s="4" t="s">
        <v>58</v>
      </c>
      <c r="C72" s="4" t="s">
        <v>42</v>
      </c>
      <c r="D72" s="74" t="s">
        <v>43</v>
      </c>
      <c r="E72" s="74"/>
      <c r="F72" s="74"/>
      <c r="G72" s="74"/>
      <c r="H72" s="74"/>
    </row>
    <row r="73" spans="2:8" x14ac:dyDescent="0.25">
      <c r="B73" s="33" t="s">
        <v>6</v>
      </c>
      <c r="C73" s="33" t="s">
        <v>7</v>
      </c>
      <c r="D73" s="33">
        <v>7</v>
      </c>
      <c r="E73" s="33">
        <v>4.33</v>
      </c>
      <c r="F73" s="33">
        <v>3.79</v>
      </c>
      <c r="G73" s="33">
        <v>6.98</v>
      </c>
      <c r="H73" s="33">
        <f>(D73+E73+F73+G73)/4</f>
        <v>5.5250000000000004</v>
      </c>
    </row>
    <row r="74" spans="2:8" x14ac:dyDescent="0.25">
      <c r="B74" s="33" t="s">
        <v>8</v>
      </c>
      <c r="C74" s="33" t="s">
        <v>9</v>
      </c>
      <c r="D74" s="33">
        <v>2</v>
      </c>
      <c r="E74" s="33">
        <v>1.33</v>
      </c>
      <c r="F74" s="33">
        <v>8.1999999999999993</v>
      </c>
      <c r="G74" s="33">
        <v>2.99</v>
      </c>
      <c r="H74" s="33">
        <f t="shared" ref="H74:H90" si="7">(D74+E74+F74+G74)/4</f>
        <v>3.63</v>
      </c>
    </row>
    <row r="75" spans="2:8" x14ac:dyDescent="0.25">
      <c r="B75" s="33" t="s">
        <v>10</v>
      </c>
      <c r="C75" s="33" t="s">
        <v>11</v>
      </c>
      <c r="D75" s="33">
        <v>0.33</v>
      </c>
      <c r="E75" s="33">
        <v>0.33</v>
      </c>
      <c r="F75" s="33">
        <v>0.32</v>
      </c>
      <c r="G75" s="33">
        <v>1</v>
      </c>
      <c r="H75" s="33">
        <f t="shared" si="7"/>
        <v>0.495</v>
      </c>
    </row>
    <row r="76" spans="2:8" x14ac:dyDescent="0.25">
      <c r="B76" s="33" t="s">
        <v>12</v>
      </c>
      <c r="C76" s="33" t="s">
        <v>44</v>
      </c>
      <c r="D76" s="33">
        <v>2.67</v>
      </c>
      <c r="E76" s="33">
        <v>5</v>
      </c>
      <c r="F76" s="33">
        <v>6.94</v>
      </c>
      <c r="G76" s="33">
        <v>6.31</v>
      </c>
      <c r="H76" s="33">
        <f t="shared" si="7"/>
        <v>5.2299999999999995</v>
      </c>
    </row>
    <row r="77" spans="2:8" x14ac:dyDescent="0.25">
      <c r="B77" s="33" t="s">
        <v>14</v>
      </c>
      <c r="C77" s="33" t="s">
        <v>45</v>
      </c>
      <c r="D77" s="33">
        <v>2.67</v>
      </c>
      <c r="E77" s="33">
        <v>12.33</v>
      </c>
      <c r="F77" s="33">
        <v>4.0999999999999996</v>
      </c>
      <c r="G77" s="33">
        <v>11.3</v>
      </c>
      <c r="H77" s="33">
        <f t="shared" si="7"/>
        <v>7.6000000000000005</v>
      </c>
    </row>
    <row r="78" spans="2:8" x14ac:dyDescent="0.25">
      <c r="B78" s="33" t="s">
        <v>16</v>
      </c>
      <c r="C78" s="33" t="s">
        <v>17</v>
      </c>
      <c r="D78" s="33">
        <v>29</v>
      </c>
      <c r="E78" s="33">
        <v>23</v>
      </c>
      <c r="F78" s="33">
        <v>24.61</v>
      </c>
      <c r="G78" s="33">
        <v>22.59</v>
      </c>
      <c r="H78" s="33">
        <f t="shared" si="7"/>
        <v>24.8</v>
      </c>
    </row>
    <row r="79" spans="2:8" x14ac:dyDescent="0.25">
      <c r="B79" s="37" t="s">
        <v>18</v>
      </c>
      <c r="C79" s="37" t="s">
        <v>46</v>
      </c>
      <c r="D79" s="37">
        <f>SUM(D73:D78)</f>
        <v>43.67</v>
      </c>
      <c r="E79" s="37">
        <f t="shared" ref="E79:H79" si="8">SUM(E73:E78)</f>
        <v>46.32</v>
      </c>
      <c r="F79" s="37">
        <f t="shared" si="8"/>
        <v>47.96</v>
      </c>
      <c r="G79" s="37">
        <f t="shared" si="8"/>
        <v>51.17</v>
      </c>
      <c r="H79" s="37">
        <f t="shared" si="8"/>
        <v>47.28</v>
      </c>
    </row>
    <row r="80" spans="2:8" x14ac:dyDescent="0.25">
      <c r="B80" s="33" t="s">
        <v>20</v>
      </c>
      <c r="C80" s="33" t="s">
        <v>21</v>
      </c>
      <c r="D80" s="33">
        <v>6.33</v>
      </c>
      <c r="E80" s="33">
        <v>10.33</v>
      </c>
      <c r="F80" s="33">
        <v>9.4600000000000009</v>
      </c>
      <c r="G80" s="33">
        <v>9.6300000000000008</v>
      </c>
      <c r="H80" s="33">
        <f t="shared" si="7"/>
        <v>8.9375</v>
      </c>
    </row>
    <row r="81" spans="2:8" x14ac:dyDescent="0.25">
      <c r="B81" s="33" t="s">
        <v>22</v>
      </c>
      <c r="C81" s="33" t="s">
        <v>47</v>
      </c>
      <c r="D81" s="33">
        <v>0.33</v>
      </c>
      <c r="E81" s="33">
        <v>0.67</v>
      </c>
      <c r="F81" s="33">
        <v>0.32</v>
      </c>
      <c r="G81" s="33">
        <v>1.33</v>
      </c>
      <c r="H81" s="33">
        <f t="shared" si="7"/>
        <v>0.66250000000000009</v>
      </c>
    </row>
    <row r="82" spans="2:8" x14ac:dyDescent="0.25">
      <c r="B82" s="33" t="s">
        <v>24</v>
      </c>
      <c r="C82" s="33" t="s">
        <v>23</v>
      </c>
      <c r="D82" s="33">
        <v>0.33</v>
      </c>
      <c r="E82" s="33">
        <v>0.33</v>
      </c>
      <c r="F82" s="33">
        <v>0.32</v>
      </c>
      <c r="G82" s="33">
        <v>0.33</v>
      </c>
      <c r="H82" s="33">
        <f t="shared" si="7"/>
        <v>0.32750000000000001</v>
      </c>
    </row>
    <row r="83" spans="2:8" x14ac:dyDescent="0.25">
      <c r="B83" s="33" t="s">
        <v>26</v>
      </c>
      <c r="C83" s="33" t="s">
        <v>25</v>
      </c>
      <c r="D83" s="33">
        <v>0</v>
      </c>
      <c r="E83" s="33">
        <v>1</v>
      </c>
      <c r="F83" s="33">
        <v>0.95</v>
      </c>
      <c r="G83" s="33">
        <v>1</v>
      </c>
      <c r="H83" s="33">
        <f t="shared" si="7"/>
        <v>0.73750000000000004</v>
      </c>
    </row>
    <row r="84" spans="2:8" x14ac:dyDescent="0.25">
      <c r="B84" s="33" t="s">
        <v>28</v>
      </c>
      <c r="C84" s="33" t="s">
        <v>27</v>
      </c>
      <c r="D84" s="33">
        <v>9.33</v>
      </c>
      <c r="E84" s="33">
        <v>6</v>
      </c>
      <c r="F84" s="33">
        <v>8.1999999999999993</v>
      </c>
      <c r="G84" s="33">
        <v>6.31</v>
      </c>
      <c r="H84" s="33">
        <f t="shared" si="7"/>
        <v>7.46</v>
      </c>
    </row>
    <row r="85" spans="2:8" x14ac:dyDescent="0.25">
      <c r="B85" s="33" t="s">
        <v>30</v>
      </c>
      <c r="C85" s="33" t="s">
        <v>48</v>
      </c>
      <c r="D85" s="33">
        <v>8.67</v>
      </c>
      <c r="E85" s="33">
        <v>7</v>
      </c>
      <c r="F85" s="33">
        <v>11.04</v>
      </c>
      <c r="G85" s="33">
        <v>4.9800000000000004</v>
      </c>
      <c r="H85" s="33">
        <f t="shared" si="7"/>
        <v>7.9225000000000003</v>
      </c>
    </row>
    <row r="86" spans="2:8" x14ac:dyDescent="0.25">
      <c r="B86" s="33" t="s">
        <v>32</v>
      </c>
      <c r="C86" s="33" t="s">
        <v>49</v>
      </c>
      <c r="D86" s="33">
        <v>15.33</v>
      </c>
      <c r="E86" s="33">
        <v>5.33</v>
      </c>
      <c r="F86" s="33">
        <v>1.58</v>
      </c>
      <c r="G86" s="33">
        <v>5.98</v>
      </c>
      <c r="H86" s="33">
        <f t="shared" si="7"/>
        <v>7.0550000000000006</v>
      </c>
    </row>
    <row r="87" spans="2:8" x14ac:dyDescent="0.25">
      <c r="B87" s="33" t="s">
        <v>34</v>
      </c>
      <c r="C87" s="33" t="s">
        <v>50</v>
      </c>
      <c r="D87" s="33">
        <v>0.33</v>
      </c>
      <c r="E87" s="33">
        <v>0.67</v>
      </c>
      <c r="F87" s="33">
        <v>0</v>
      </c>
      <c r="G87" s="33">
        <v>0</v>
      </c>
      <c r="H87" s="33">
        <f t="shared" si="7"/>
        <v>0.25</v>
      </c>
    </row>
    <row r="88" spans="2:8" x14ac:dyDescent="0.25">
      <c r="B88" s="33" t="s">
        <v>36</v>
      </c>
      <c r="C88" s="33" t="s">
        <v>51</v>
      </c>
      <c r="D88" s="33">
        <v>0</v>
      </c>
      <c r="E88" s="33">
        <v>0.33</v>
      </c>
      <c r="F88" s="33">
        <v>0</v>
      </c>
      <c r="G88" s="33">
        <v>0</v>
      </c>
      <c r="H88" s="33">
        <f t="shared" si="7"/>
        <v>8.2500000000000004E-2</v>
      </c>
    </row>
    <row r="89" spans="2:8" x14ac:dyDescent="0.25">
      <c r="B89" s="33" t="s">
        <v>38</v>
      </c>
      <c r="C89" s="33" t="s">
        <v>52</v>
      </c>
      <c r="D89" s="33">
        <v>1.33</v>
      </c>
      <c r="E89" s="33">
        <v>2.33</v>
      </c>
      <c r="F89" s="33">
        <v>0.32</v>
      </c>
      <c r="G89" s="33">
        <v>0.33</v>
      </c>
      <c r="H89" s="33">
        <f t="shared" si="7"/>
        <v>1.0774999999999999</v>
      </c>
    </row>
    <row r="90" spans="2:8" x14ac:dyDescent="0.25">
      <c r="B90" s="33" t="s">
        <v>53</v>
      </c>
      <c r="C90" s="33" t="s">
        <v>54</v>
      </c>
      <c r="D90" s="33">
        <v>14.33</v>
      </c>
      <c r="E90" s="33">
        <v>19.670000000000002</v>
      </c>
      <c r="F90" s="33">
        <v>19.87</v>
      </c>
      <c r="G90" s="33">
        <v>18.940000000000001</v>
      </c>
      <c r="H90" s="33">
        <f t="shared" si="7"/>
        <v>18.202500000000001</v>
      </c>
    </row>
    <row r="91" spans="2:8" x14ac:dyDescent="0.25">
      <c r="B91" s="33" t="s">
        <v>55</v>
      </c>
      <c r="C91" s="33" t="s">
        <v>56</v>
      </c>
      <c r="D91" s="70">
        <f>SUM(D79:D90)</f>
        <v>99.97999999999999</v>
      </c>
      <c r="E91" s="70">
        <f t="shared" ref="E91:H91" si="9">SUM(E79:E90)</f>
        <v>99.98</v>
      </c>
      <c r="F91" s="70">
        <f t="shared" si="9"/>
        <v>100.02</v>
      </c>
      <c r="G91" s="70">
        <f t="shared" si="9"/>
        <v>100</v>
      </c>
      <c r="H91" s="70">
        <f t="shared" si="9"/>
        <v>99.995000000000005</v>
      </c>
    </row>
    <row r="94" spans="2:8" x14ac:dyDescent="0.25">
      <c r="B94" s="8"/>
      <c r="C94" s="9" t="s">
        <v>74</v>
      </c>
      <c r="D94" s="9" t="s">
        <v>66</v>
      </c>
      <c r="E94" s="9" t="s">
        <v>67</v>
      </c>
      <c r="F94" s="9" t="s">
        <v>59</v>
      </c>
      <c r="G94" s="9" t="s">
        <v>69</v>
      </c>
      <c r="H94" s="9" t="s">
        <v>70</v>
      </c>
    </row>
    <row r="95" spans="2:8" x14ac:dyDescent="0.25">
      <c r="B95" s="4" t="s">
        <v>58</v>
      </c>
      <c r="C95" s="4" t="s">
        <v>42</v>
      </c>
      <c r="D95" s="74" t="s">
        <v>43</v>
      </c>
      <c r="E95" s="74"/>
      <c r="F95" s="74"/>
      <c r="G95" s="74"/>
      <c r="H95" s="74"/>
    </row>
    <row r="96" spans="2:8" x14ac:dyDescent="0.25">
      <c r="B96" s="33" t="s">
        <v>6</v>
      </c>
      <c r="C96" s="33" t="s">
        <v>7</v>
      </c>
      <c r="D96" s="33">
        <v>2.33</v>
      </c>
      <c r="E96" s="33">
        <v>1.33</v>
      </c>
      <c r="F96" s="33">
        <v>0.67</v>
      </c>
      <c r="G96" s="33">
        <v>1.67</v>
      </c>
      <c r="H96" s="33">
        <f>(D96+E96+F96+G96)/4</f>
        <v>1.5</v>
      </c>
    </row>
    <row r="97" spans="2:8" x14ac:dyDescent="0.25">
      <c r="B97" s="33" t="s">
        <v>8</v>
      </c>
      <c r="C97" s="33" t="s">
        <v>9</v>
      </c>
      <c r="D97" s="33">
        <v>4.33</v>
      </c>
      <c r="E97" s="33">
        <v>2.67</v>
      </c>
      <c r="F97" s="33">
        <v>8.33</v>
      </c>
      <c r="G97" s="33">
        <v>3.67</v>
      </c>
      <c r="H97" s="33">
        <f t="shared" ref="H97:H113" si="10">(D97+E97+F97+G97)/4</f>
        <v>4.75</v>
      </c>
    </row>
    <row r="98" spans="2:8" x14ac:dyDescent="0.25">
      <c r="B98" s="33" t="s">
        <v>10</v>
      </c>
      <c r="C98" s="33" t="s">
        <v>11</v>
      </c>
      <c r="D98" s="33">
        <v>0</v>
      </c>
      <c r="E98" s="33">
        <v>0.33</v>
      </c>
      <c r="F98" s="33">
        <v>0.67</v>
      </c>
      <c r="G98" s="33">
        <v>0</v>
      </c>
      <c r="H98" s="33">
        <f t="shared" si="10"/>
        <v>0.25</v>
      </c>
    </row>
    <row r="99" spans="2:8" x14ac:dyDescent="0.25">
      <c r="B99" s="33" t="s">
        <v>12</v>
      </c>
      <c r="C99" s="33" t="s">
        <v>44</v>
      </c>
      <c r="D99" s="33">
        <v>2.67</v>
      </c>
      <c r="E99" s="33">
        <v>5</v>
      </c>
      <c r="F99" s="33">
        <v>3.67</v>
      </c>
      <c r="G99" s="33">
        <v>4.33</v>
      </c>
      <c r="H99" s="33">
        <f t="shared" si="10"/>
        <v>3.9175</v>
      </c>
    </row>
    <row r="100" spans="2:8" x14ac:dyDescent="0.25">
      <c r="B100" s="33" t="s">
        <v>14</v>
      </c>
      <c r="C100" s="33" t="s">
        <v>45</v>
      </c>
      <c r="D100" s="33">
        <v>3.33</v>
      </c>
      <c r="E100" s="33">
        <v>11</v>
      </c>
      <c r="F100" s="33">
        <v>10.67</v>
      </c>
      <c r="G100" s="33">
        <v>8.33</v>
      </c>
      <c r="H100" s="33">
        <f t="shared" si="10"/>
        <v>8.3324999999999996</v>
      </c>
    </row>
    <row r="101" spans="2:8" x14ac:dyDescent="0.25">
      <c r="B101" s="33" t="s">
        <v>16</v>
      </c>
      <c r="C101" s="33" t="s">
        <v>17</v>
      </c>
      <c r="D101" s="33">
        <v>30.67</v>
      </c>
      <c r="E101" s="33">
        <v>27</v>
      </c>
      <c r="F101" s="33">
        <v>26.33</v>
      </c>
      <c r="G101" s="33">
        <v>31</v>
      </c>
      <c r="H101" s="33">
        <f t="shared" si="10"/>
        <v>28.75</v>
      </c>
    </row>
    <row r="102" spans="2:8" x14ac:dyDescent="0.25">
      <c r="B102" s="37" t="s">
        <v>18</v>
      </c>
      <c r="C102" s="37" t="s">
        <v>46</v>
      </c>
      <c r="D102" s="37">
        <f>SUM(D96:D101)</f>
        <v>43.33</v>
      </c>
      <c r="E102" s="37">
        <f t="shared" ref="E102:H102" si="11">SUM(E96:E101)</f>
        <v>47.33</v>
      </c>
      <c r="F102" s="37">
        <f t="shared" si="11"/>
        <v>50.339999999999996</v>
      </c>
      <c r="G102" s="37">
        <f t="shared" si="11"/>
        <v>49</v>
      </c>
      <c r="H102" s="37">
        <f t="shared" si="11"/>
        <v>47.5</v>
      </c>
    </row>
    <row r="103" spans="2:8" x14ac:dyDescent="0.25">
      <c r="B103" s="33" t="s">
        <v>20</v>
      </c>
      <c r="C103" s="33" t="s">
        <v>21</v>
      </c>
      <c r="D103" s="33">
        <v>4.33</v>
      </c>
      <c r="E103" s="33">
        <v>9.67</v>
      </c>
      <c r="F103" s="33">
        <v>13</v>
      </c>
      <c r="G103" s="33">
        <v>8.33</v>
      </c>
      <c r="H103" s="33">
        <f t="shared" si="10"/>
        <v>8.8324999999999996</v>
      </c>
    </row>
    <row r="104" spans="2:8" x14ac:dyDescent="0.25">
      <c r="B104" s="33" t="s">
        <v>22</v>
      </c>
      <c r="C104" s="33" t="s">
        <v>47</v>
      </c>
      <c r="D104" s="33">
        <v>0.67</v>
      </c>
      <c r="E104" s="33">
        <v>0.67</v>
      </c>
      <c r="F104" s="33">
        <v>0</v>
      </c>
      <c r="G104" s="33">
        <v>1.67</v>
      </c>
      <c r="H104" s="33">
        <f t="shared" si="10"/>
        <v>0.75249999999999995</v>
      </c>
    </row>
    <row r="105" spans="2:8" x14ac:dyDescent="0.25">
      <c r="B105" s="33" t="s">
        <v>24</v>
      </c>
      <c r="C105" s="33" t="s">
        <v>23</v>
      </c>
      <c r="D105" s="33">
        <v>0.67</v>
      </c>
      <c r="E105" s="33">
        <v>0.33</v>
      </c>
      <c r="F105" s="33">
        <v>0.33</v>
      </c>
      <c r="G105" s="33">
        <v>0.67</v>
      </c>
      <c r="H105" s="33">
        <f t="shared" si="10"/>
        <v>0.5</v>
      </c>
    </row>
    <row r="106" spans="2:8" x14ac:dyDescent="0.25">
      <c r="B106" s="33" t="s">
        <v>26</v>
      </c>
      <c r="C106" s="33" t="s">
        <v>25</v>
      </c>
      <c r="D106" s="33">
        <v>0.33</v>
      </c>
      <c r="E106" s="33">
        <v>1.67</v>
      </c>
      <c r="F106" s="33">
        <v>0.33</v>
      </c>
      <c r="G106" s="33">
        <v>2</v>
      </c>
      <c r="H106" s="33">
        <f t="shared" si="10"/>
        <v>1.0825</v>
      </c>
    </row>
    <row r="107" spans="2:8" x14ac:dyDescent="0.25">
      <c r="B107" s="33" t="s">
        <v>28</v>
      </c>
      <c r="C107" s="33" t="s">
        <v>27</v>
      </c>
      <c r="D107" s="33">
        <v>6</v>
      </c>
      <c r="E107" s="33">
        <v>8</v>
      </c>
      <c r="F107" s="33">
        <v>10.67</v>
      </c>
      <c r="G107" s="33">
        <v>9.33</v>
      </c>
      <c r="H107" s="33">
        <f t="shared" si="10"/>
        <v>8.5</v>
      </c>
    </row>
    <row r="108" spans="2:8" x14ac:dyDescent="0.25">
      <c r="B108" s="33" t="s">
        <v>30</v>
      </c>
      <c r="C108" s="33" t="s">
        <v>48</v>
      </c>
      <c r="D108" s="33">
        <v>5.33</v>
      </c>
      <c r="E108" s="33">
        <v>5.33</v>
      </c>
      <c r="F108" s="33">
        <v>3.33</v>
      </c>
      <c r="G108" s="33">
        <v>3</v>
      </c>
      <c r="H108" s="33">
        <f t="shared" si="10"/>
        <v>4.2475000000000005</v>
      </c>
    </row>
    <row r="109" spans="2:8" x14ac:dyDescent="0.25">
      <c r="B109" s="33" t="s">
        <v>32</v>
      </c>
      <c r="C109" s="33" t="s">
        <v>49</v>
      </c>
      <c r="D109" s="33">
        <v>18.670000000000002</v>
      </c>
      <c r="E109" s="33">
        <v>5</v>
      </c>
      <c r="F109" s="33">
        <v>2.67</v>
      </c>
      <c r="G109" s="33">
        <v>7</v>
      </c>
      <c r="H109" s="33">
        <f t="shared" si="10"/>
        <v>8.3350000000000009</v>
      </c>
    </row>
    <row r="110" spans="2:8" x14ac:dyDescent="0.25">
      <c r="B110" s="33" t="s">
        <v>34</v>
      </c>
      <c r="C110" s="33" t="s">
        <v>50</v>
      </c>
      <c r="D110" s="33">
        <v>0.33</v>
      </c>
      <c r="E110" s="33">
        <v>1</v>
      </c>
      <c r="F110" s="33">
        <v>0</v>
      </c>
      <c r="G110" s="33">
        <v>0</v>
      </c>
      <c r="H110" s="33">
        <f t="shared" si="10"/>
        <v>0.33250000000000002</v>
      </c>
    </row>
    <row r="111" spans="2:8" x14ac:dyDescent="0.25">
      <c r="B111" s="33" t="s">
        <v>36</v>
      </c>
      <c r="C111" s="33" t="s">
        <v>51</v>
      </c>
      <c r="D111" s="33">
        <v>0</v>
      </c>
      <c r="E111" s="33">
        <v>0</v>
      </c>
      <c r="F111" s="33">
        <v>0</v>
      </c>
      <c r="G111" s="33">
        <v>0</v>
      </c>
      <c r="H111" s="33">
        <f t="shared" si="10"/>
        <v>0</v>
      </c>
    </row>
    <row r="112" spans="2:8" x14ac:dyDescent="0.25">
      <c r="B112" s="33" t="s">
        <v>38</v>
      </c>
      <c r="C112" s="33" t="s">
        <v>52</v>
      </c>
      <c r="D112" s="33">
        <v>2</v>
      </c>
      <c r="E112" s="33">
        <v>1.33</v>
      </c>
      <c r="F112" s="33">
        <v>0.33</v>
      </c>
      <c r="G112" s="33">
        <v>0.33</v>
      </c>
      <c r="H112" s="33">
        <f t="shared" si="10"/>
        <v>0.99750000000000005</v>
      </c>
    </row>
    <row r="113" spans="2:8" x14ac:dyDescent="0.25">
      <c r="B113" s="33" t="s">
        <v>53</v>
      </c>
      <c r="C113" s="33" t="s">
        <v>54</v>
      </c>
      <c r="D113" s="33">
        <v>18.329999999999998</v>
      </c>
      <c r="E113" s="33">
        <v>19.670000000000002</v>
      </c>
      <c r="F113" s="33">
        <v>19</v>
      </c>
      <c r="G113" s="33">
        <v>18.670000000000002</v>
      </c>
      <c r="H113" s="33">
        <f t="shared" si="10"/>
        <v>18.9175</v>
      </c>
    </row>
    <row r="114" spans="2:8" x14ac:dyDescent="0.25">
      <c r="B114" s="33" t="s">
        <v>55</v>
      </c>
      <c r="C114" s="33" t="s">
        <v>56</v>
      </c>
      <c r="D114" s="70">
        <f>SUM(D102:D113)</f>
        <v>99.99</v>
      </c>
      <c r="E114" s="33">
        <f t="shared" ref="E114:H114" si="12">SUM(E102:E113)</f>
        <v>100</v>
      </c>
      <c r="F114" s="33">
        <f t="shared" si="12"/>
        <v>99.999999999999986</v>
      </c>
      <c r="G114" s="33">
        <f t="shared" si="12"/>
        <v>100</v>
      </c>
      <c r="H114" s="33">
        <f t="shared" si="12"/>
        <v>99.997500000000002</v>
      </c>
    </row>
  </sheetData>
  <mergeCells count="5">
    <mergeCell ref="D26:H26"/>
    <mergeCell ref="D49:H49"/>
    <mergeCell ref="D72:H72"/>
    <mergeCell ref="D95:H95"/>
    <mergeCell ref="D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11</vt:i4>
      </vt:variant>
    </vt:vector>
  </HeadingPairs>
  <TitlesOfParts>
    <vt:vector size="11" baseType="lpstr">
      <vt:lpstr>LIETUVA</vt:lpstr>
      <vt:lpstr>Vilniaus apsk</vt:lpstr>
      <vt:lpstr>Kauno apsk </vt:lpstr>
      <vt:lpstr>Klaipėdos apsk</vt:lpstr>
      <vt:lpstr>Panevėžio apskr</vt:lpstr>
      <vt:lpstr>Šiaulių apskr</vt:lpstr>
      <vt:lpstr>Marijampolės apskr</vt:lpstr>
      <vt:lpstr>Alytaus apskr</vt:lpstr>
      <vt:lpstr>Taurages apskr</vt:lpstr>
      <vt:lpstr>Utenos apsk</vt:lpstr>
      <vt:lpstr>Telšių apskr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Stulgytė</dc:creator>
  <cp:lastModifiedBy>Ieva Stulgytė</cp:lastModifiedBy>
  <cp:lastPrinted>2017-05-17T07:57:11Z</cp:lastPrinted>
  <dcterms:created xsi:type="dcterms:W3CDTF">2016-11-07T11:34:37Z</dcterms:created>
  <dcterms:modified xsi:type="dcterms:W3CDTF">2017-10-10T13:25:59Z</dcterms:modified>
</cp:coreProperties>
</file>